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kal-my.sharepoint.com/personal/r_houba_nkal_nl/Documents/NKAL/NEPSI DMP protocol/Rapportage/Definitief/"/>
    </mc:Choice>
  </mc:AlternateContent>
  <xr:revisionPtr revIDLastSave="0" documentId="8_{6E1C2A28-75F9-498B-9051-B722FBBCE7A4}" xr6:coauthVersionLast="47" xr6:coauthVersionMax="47" xr10:uidLastSave="{00000000-0000-0000-0000-000000000000}"/>
  <bookViews>
    <workbookView xWindow="-28920" yWindow="10635" windowWidth="29040" windowHeight="15840" tabRatio="891" activeTab="3" xr2:uid="{00000000-000D-0000-FFFF-FFFF00000000}"/>
  </bookViews>
  <sheets>
    <sheet name="LOD &amp; Field blanks" sheetId="6" r:id="rId1"/>
    <sheet name="Versie" sheetId="7" state="hidden" r:id="rId2"/>
    <sheet name="Collection sheet" sheetId="1" r:id="rId3"/>
    <sheet name="SEG list" sheetId="13" r:id="rId4"/>
    <sheet name="formula description" sheetId="4" state="hidden" r:id="rId5"/>
    <sheet name="Dust input for BWStat" sheetId="18" r:id="rId6"/>
    <sheet name="Quartz input for BWStat" sheetId="19" r:id="rId7"/>
    <sheet name="Cristobalite input for BWStat" sheetId="20" r:id="rId8"/>
    <sheet name="Tridymite input for BWStat" sheetId="21" r:id="rId9"/>
    <sheet name="Analytical technique" sheetId="15" r:id="rId10"/>
    <sheet name="RPE" sheetId="17" r:id="rId11"/>
    <sheet name="Sample collection material" sheetId="11" r:id="rId12"/>
    <sheet name="Samplers" sheetId="10" r:id="rId13"/>
    <sheet name="Countries" sheetId="9" r:id="rId14"/>
    <sheet name="NEPSI sectors" sheetId="8" r:id="rId15"/>
    <sheet name="Shifts" sheetId="14" r:id="rId16"/>
    <sheet name="Type of measurements" sheetId="12" r:id="rId17"/>
    <sheet name="YesNo" sheetId="16" r:id="rId18"/>
  </sheets>
  <definedNames>
    <definedName name="_xlnm._FilterDatabase" localSheetId="2" hidden="1">'Collection sheet'!$A$1:$BJ$1</definedName>
    <definedName name="_xlnm._FilterDatabase" localSheetId="7" hidden="1">'Cristobalite input for BWStat'!$A$1:$F$1</definedName>
    <definedName name="_xlnm._FilterDatabase" localSheetId="5" hidden="1">'Dust input for BWStat'!$A$1:$F$1</definedName>
    <definedName name="_xlnm._FilterDatabase" localSheetId="6" hidden="1">'Quartz input for BWStat'!$A$1:$F$100</definedName>
    <definedName name="_xlnm._FilterDatabase" localSheetId="8" hidden="1">'Tridymite input for BWStat'!$A$1:$F$1</definedName>
    <definedName name="_xlnm.Print_Area" localSheetId="4">'formula description'!$A$1:$E$14</definedName>
    <definedName name="analysis">'Analytical technique'!$A$2:$A$4</definedName>
    <definedName name="analyte">#REF!</definedName>
    <definedName name="analyte2">#REF!</definedName>
    <definedName name="analyte3">#REF!</definedName>
    <definedName name="collectionmaterial">#REF!</definedName>
    <definedName name="country">Countries!$A$1:$A$51</definedName>
    <definedName name="Données">'Collection sheet'!$S$2:$S$10</definedName>
    <definedName name="Equipment">#REF!</definedName>
    <definedName name="filter">#REF!</definedName>
    <definedName name="filters">'Sample collection material'!$A$2:$A$10</definedName>
    <definedName name="Flowrate">#REF!</definedName>
    <definedName name="jobfunction">#REF!</definedName>
    <definedName name="material">'Sample collection material'!$A$2:$A$8</definedName>
    <definedName name="measurements">'Type of measurements'!$A$2:$A$4</definedName>
    <definedName name="method">#REF!</definedName>
    <definedName name="mineral">#REF!</definedName>
    <definedName name="periode">'Collection sheet'!$S$2:$S$5</definedName>
    <definedName name="ppe">#REF!</definedName>
    <definedName name="Quartz">#REF!</definedName>
    <definedName name="RPE">RPE!$A$2:$A$14</definedName>
    <definedName name="sampler">#REF!</definedName>
    <definedName name="samplers">Samplers!$A$2:$A$9</definedName>
    <definedName name="sector">'NEPSI sectors'!$A$1:$A$18</definedName>
    <definedName name="SEGs">'SEG list'!$A$4:$A$18</definedName>
    <definedName name="Shift">#REF!</definedName>
    <definedName name="shifts">Shifts!$A$2:$A$6</definedName>
    <definedName name="smoking">#REF!</definedName>
    <definedName name="technique">#REF!</definedName>
    <definedName name="totalquartz">#REF!</definedName>
    <definedName name="type">#REF!</definedName>
    <definedName name="Weather">#REF!</definedName>
    <definedName name="wheather2">#REF!</definedName>
    <definedName name="yesno">YesNo!$A$1:$A$2</definedName>
  </definedNames>
  <calcPr calcId="181029"/>
</workbook>
</file>

<file path=xl/calcChain.xml><?xml version="1.0" encoding="utf-8"?>
<calcChain xmlns="http://schemas.openxmlformats.org/spreadsheetml/2006/main">
  <c r="F18" i="6" l="1"/>
  <c r="B100" i="21"/>
  <c r="B99" i="21"/>
  <c r="B98" i="21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B1" i="21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1" i="20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1" i="19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1" i="18"/>
  <c r="F26" i="6"/>
  <c r="AG5" i="13"/>
  <c r="AG6" i="13" s="1"/>
  <c r="AG7" i="13" s="1"/>
  <c r="AG8" i="13" s="1"/>
  <c r="AG9" i="13" s="1"/>
  <c r="AG10" i="13" s="1"/>
  <c r="AG11" i="13" s="1"/>
  <c r="AG12" i="13" s="1"/>
  <c r="AG13" i="13" s="1"/>
  <c r="AG14" i="13" s="1"/>
  <c r="AG15" i="13" s="1"/>
  <c r="AG16" i="13" s="1"/>
  <c r="AG17" i="13" s="1"/>
  <c r="AG18" i="13" s="1"/>
  <c r="Y5" i="13"/>
  <c r="Y6" i="13" s="1"/>
  <c r="Y7" i="13" s="1"/>
  <c r="Y8" i="13" s="1"/>
  <c r="Y9" i="13" s="1"/>
  <c r="Y10" i="13" s="1"/>
  <c r="Y11" i="13" s="1"/>
  <c r="Y12" i="13" s="1"/>
  <c r="Y13" i="13" s="1"/>
  <c r="Y14" i="13" s="1"/>
  <c r="Y15" i="13" s="1"/>
  <c r="Y16" i="13" s="1"/>
  <c r="Y17" i="13" s="1"/>
  <c r="Y18" i="13" s="1"/>
  <c r="Q5" i="13"/>
  <c r="Q6" i="13" s="1"/>
  <c r="Q7" i="13" s="1"/>
  <c r="Q8" i="13" s="1"/>
  <c r="Q9" i="13" s="1"/>
  <c r="Q10" i="13" s="1"/>
  <c r="Q11" i="13" s="1"/>
  <c r="Q12" i="13" s="1"/>
  <c r="Q13" i="13" s="1"/>
  <c r="Q14" i="13" s="1"/>
  <c r="Q15" i="13" s="1"/>
  <c r="Q16" i="13" s="1"/>
  <c r="Q17" i="13" s="1"/>
  <c r="Q18" i="13" s="1"/>
  <c r="F1" i="21"/>
  <c r="C1" i="21"/>
  <c r="CN1" i="1"/>
  <c r="E100" i="20"/>
  <c r="D100" i="20"/>
  <c r="E99" i="20"/>
  <c r="D99" i="20"/>
  <c r="E98" i="20"/>
  <c r="D98" i="20"/>
  <c r="E97" i="20"/>
  <c r="D97" i="20"/>
  <c r="E96" i="20"/>
  <c r="D96" i="20"/>
  <c r="E95" i="20"/>
  <c r="D95" i="20"/>
  <c r="E94" i="20"/>
  <c r="D94" i="20"/>
  <c r="E93" i="20"/>
  <c r="D93" i="20"/>
  <c r="E92" i="20"/>
  <c r="D92" i="20"/>
  <c r="E91" i="20"/>
  <c r="D91" i="20"/>
  <c r="E90" i="20"/>
  <c r="D90" i="20"/>
  <c r="E89" i="20"/>
  <c r="D89" i="20"/>
  <c r="E88" i="20"/>
  <c r="D88" i="20"/>
  <c r="E87" i="20"/>
  <c r="D87" i="20"/>
  <c r="E86" i="20"/>
  <c r="D86" i="20"/>
  <c r="E85" i="20"/>
  <c r="D85" i="20"/>
  <c r="E84" i="20"/>
  <c r="D84" i="20"/>
  <c r="E83" i="20"/>
  <c r="D83" i="20"/>
  <c r="E82" i="20"/>
  <c r="D82" i="20"/>
  <c r="E81" i="20"/>
  <c r="D81" i="20"/>
  <c r="E80" i="20"/>
  <c r="D80" i="20"/>
  <c r="E79" i="20"/>
  <c r="D79" i="20"/>
  <c r="E78" i="20"/>
  <c r="D78" i="20"/>
  <c r="E77" i="20"/>
  <c r="D77" i="20"/>
  <c r="E76" i="20"/>
  <c r="D76" i="20"/>
  <c r="E75" i="20"/>
  <c r="D75" i="20"/>
  <c r="E74" i="20"/>
  <c r="D74" i="20"/>
  <c r="E73" i="20"/>
  <c r="D73" i="20"/>
  <c r="E72" i="20"/>
  <c r="D72" i="20"/>
  <c r="E71" i="20"/>
  <c r="D71" i="20"/>
  <c r="E70" i="20"/>
  <c r="D70" i="20"/>
  <c r="E69" i="20"/>
  <c r="D69" i="20"/>
  <c r="E68" i="20"/>
  <c r="D68" i="20"/>
  <c r="E67" i="20"/>
  <c r="D67" i="20"/>
  <c r="E66" i="20"/>
  <c r="D66" i="20"/>
  <c r="E65" i="20"/>
  <c r="D65" i="20"/>
  <c r="E64" i="20"/>
  <c r="D64" i="20"/>
  <c r="E63" i="20"/>
  <c r="D63" i="20"/>
  <c r="E62" i="20"/>
  <c r="D62" i="20"/>
  <c r="E61" i="20"/>
  <c r="D61" i="20"/>
  <c r="E60" i="20"/>
  <c r="D60" i="20"/>
  <c r="E59" i="20"/>
  <c r="D59" i="20"/>
  <c r="E58" i="20"/>
  <c r="D58" i="20"/>
  <c r="E57" i="20"/>
  <c r="D57" i="20"/>
  <c r="E56" i="20"/>
  <c r="D56" i="20"/>
  <c r="E55" i="20"/>
  <c r="D55" i="20"/>
  <c r="E54" i="20"/>
  <c r="D54" i="20"/>
  <c r="E53" i="20"/>
  <c r="D53" i="20"/>
  <c r="E52" i="20"/>
  <c r="D52" i="20"/>
  <c r="E51" i="20"/>
  <c r="D51" i="20"/>
  <c r="E50" i="20"/>
  <c r="D50" i="20"/>
  <c r="E49" i="20"/>
  <c r="D49" i="20"/>
  <c r="E48" i="20"/>
  <c r="D48" i="20"/>
  <c r="E47" i="20"/>
  <c r="D47" i="20"/>
  <c r="E46" i="20"/>
  <c r="D46" i="20"/>
  <c r="E45" i="20"/>
  <c r="D45" i="20"/>
  <c r="E44" i="20"/>
  <c r="D44" i="20"/>
  <c r="E43" i="20"/>
  <c r="D43" i="20"/>
  <c r="E42" i="20"/>
  <c r="D42" i="20"/>
  <c r="E41" i="20"/>
  <c r="D41" i="20"/>
  <c r="E40" i="20"/>
  <c r="D40" i="20"/>
  <c r="E39" i="20"/>
  <c r="D39" i="20"/>
  <c r="E38" i="20"/>
  <c r="D38" i="20"/>
  <c r="E37" i="20"/>
  <c r="D37" i="20"/>
  <c r="E36" i="20"/>
  <c r="D36" i="20"/>
  <c r="E35" i="20"/>
  <c r="D35" i="20"/>
  <c r="E34" i="20"/>
  <c r="D34" i="20"/>
  <c r="E33" i="20"/>
  <c r="D33" i="20"/>
  <c r="E32" i="20"/>
  <c r="D32" i="20"/>
  <c r="E31" i="20"/>
  <c r="D31" i="20"/>
  <c r="E30" i="20"/>
  <c r="D30" i="20"/>
  <c r="E29" i="20"/>
  <c r="D29" i="20"/>
  <c r="E28" i="20"/>
  <c r="D28" i="20"/>
  <c r="E27" i="20"/>
  <c r="D27" i="20"/>
  <c r="E26" i="20"/>
  <c r="D26" i="20"/>
  <c r="E25" i="20"/>
  <c r="D25" i="20"/>
  <c r="E24" i="20"/>
  <c r="D24" i="20"/>
  <c r="E23" i="20"/>
  <c r="D23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E5" i="20"/>
  <c r="D5" i="20"/>
  <c r="E4" i="20"/>
  <c r="D4" i="20"/>
  <c r="F1" i="20"/>
  <c r="C1" i="20"/>
  <c r="C1" i="19"/>
  <c r="C1" i="18"/>
  <c r="CJ1" i="1"/>
  <c r="F1" i="19"/>
  <c r="E100" i="21"/>
  <c r="D100" i="21"/>
  <c r="A100" i="21"/>
  <c r="E99" i="21"/>
  <c r="D99" i="21"/>
  <c r="A99" i="21"/>
  <c r="E98" i="21"/>
  <c r="D98" i="21"/>
  <c r="A98" i="21"/>
  <c r="E97" i="21"/>
  <c r="D97" i="21"/>
  <c r="A97" i="21"/>
  <c r="E96" i="21"/>
  <c r="D96" i="21"/>
  <c r="A96" i="21"/>
  <c r="E95" i="21"/>
  <c r="D95" i="21"/>
  <c r="A95" i="21"/>
  <c r="E94" i="21"/>
  <c r="D94" i="21"/>
  <c r="A94" i="21"/>
  <c r="E93" i="21"/>
  <c r="D93" i="21"/>
  <c r="A93" i="21"/>
  <c r="E92" i="21"/>
  <c r="D92" i="21"/>
  <c r="A92" i="21"/>
  <c r="E91" i="21"/>
  <c r="D91" i="21"/>
  <c r="A91" i="21"/>
  <c r="E90" i="21"/>
  <c r="D90" i="21"/>
  <c r="A90" i="21"/>
  <c r="E89" i="21"/>
  <c r="D89" i="21"/>
  <c r="A89" i="21"/>
  <c r="E88" i="21"/>
  <c r="D88" i="21"/>
  <c r="A88" i="21"/>
  <c r="E87" i="21"/>
  <c r="D87" i="21"/>
  <c r="A87" i="21"/>
  <c r="E86" i="21"/>
  <c r="D86" i="21"/>
  <c r="A86" i="21"/>
  <c r="E85" i="21"/>
  <c r="D85" i="21"/>
  <c r="A85" i="21"/>
  <c r="E84" i="21"/>
  <c r="D84" i="21"/>
  <c r="A84" i="21"/>
  <c r="E83" i="21"/>
  <c r="D83" i="21"/>
  <c r="A83" i="21"/>
  <c r="E82" i="21"/>
  <c r="D82" i="21"/>
  <c r="A82" i="21"/>
  <c r="E81" i="21"/>
  <c r="D81" i="21"/>
  <c r="A81" i="21"/>
  <c r="E80" i="21"/>
  <c r="D80" i="21"/>
  <c r="A80" i="21"/>
  <c r="E79" i="21"/>
  <c r="D79" i="21"/>
  <c r="A79" i="21"/>
  <c r="E78" i="21"/>
  <c r="D78" i="21"/>
  <c r="A78" i="21"/>
  <c r="E77" i="21"/>
  <c r="D77" i="21"/>
  <c r="A77" i="21"/>
  <c r="E76" i="21"/>
  <c r="D76" i="21"/>
  <c r="A76" i="21"/>
  <c r="E75" i="21"/>
  <c r="D75" i="21"/>
  <c r="A75" i="21"/>
  <c r="E74" i="21"/>
  <c r="D74" i="21"/>
  <c r="A74" i="21"/>
  <c r="E73" i="21"/>
  <c r="D73" i="21"/>
  <c r="A73" i="21"/>
  <c r="E72" i="21"/>
  <c r="D72" i="21"/>
  <c r="A72" i="21"/>
  <c r="E71" i="21"/>
  <c r="D71" i="21"/>
  <c r="A71" i="21"/>
  <c r="E70" i="21"/>
  <c r="D70" i="21"/>
  <c r="A70" i="21"/>
  <c r="E69" i="21"/>
  <c r="D69" i="21"/>
  <c r="A69" i="21"/>
  <c r="E68" i="21"/>
  <c r="D68" i="21"/>
  <c r="A68" i="21"/>
  <c r="E67" i="21"/>
  <c r="D67" i="21"/>
  <c r="A67" i="21"/>
  <c r="E66" i="21"/>
  <c r="D66" i="21"/>
  <c r="A66" i="21"/>
  <c r="E65" i="21"/>
  <c r="D65" i="21"/>
  <c r="A65" i="21"/>
  <c r="E64" i="21"/>
  <c r="D64" i="21"/>
  <c r="A64" i="21"/>
  <c r="E63" i="21"/>
  <c r="D63" i="21"/>
  <c r="A63" i="21"/>
  <c r="E62" i="21"/>
  <c r="D62" i="21"/>
  <c r="A62" i="21"/>
  <c r="E61" i="21"/>
  <c r="D61" i="21"/>
  <c r="A61" i="21"/>
  <c r="E60" i="21"/>
  <c r="D60" i="21"/>
  <c r="A60" i="21"/>
  <c r="E59" i="21"/>
  <c r="D59" i="21"/>
  <c r="A59" i="21"/>
  <c r="E58" i="21"/>
  <c r="D58" i="21"/>
  <c r="A58" i="21"/>
  <c r="E57" i="21"/>
  <c r="D57" i="21"/>
  <c r="A57" i="21"/>
  <c r="E56" i="21"/>
  <c r="D56" i="21"/>
  <c r="A56" i="21"/>
  <c r="E55" i="21"/>
  <c r="D55" i="21"/>
  <c r="A55" i="21"/>
  <c r="E54" i="21"/>
  <c r="D54" i="21"/>
  <c r="A54" i="21"/>
  <c r="E53" i="21"/>
  <c r="D53" i="21"/>
  <c r="A53" i="21"/>
  <c r="E52" i="21"/>
  <c r="D52" i="21"/>
  <c r="A52" i="21"/>
  <c r="E51" i="21"/>
  <c r="D51" i="21"/>
  <c r="A51" i="21"/>
  <c r="E50" i="21"/>
  <c r="D50" i="21"/>
  <c r="A50" i="21"/>
  <c r="E49" i="21"/>
  <c r="D49" i="21"/>
  <c r="A49" i="21"/>
  <c r="E48" i="21"/>
  <c r="D48" i="21"/>
  <c r="A48" i="21"/>
  <c r="E47" i="21"/>
  <c r="D47" i="21"/>
  <c r="A47" i="21"/>
  <c r="E46" i="21"/>
  <c r="D46" i="21"/>
  <c r="A46" i="21"/>
  <c r="E45" i="21"/>
  <c r="D45" i="21"/>
  <c r="A45" i="21"/>
  <c r="E44" i="21"/>
  <c r="D44" i="21"/>
  <c r="A44" i="21"/>
  <c r="E43" i="21"/>
  <c r="D43" i="21"/>
  <c r="A43" i="21"/>
  <c r="E42" i="21"/>
  <c r="D42" i="21"/>
  <c r="A42" i="21"/>
  <c r="E41" i="21"/>
  <c r="D41" i="21"/>
  <c r="A41" i="21"/>
  <c r="E40" i="21"/>
  <c r="D40" i="21"/>
  <c r="A40" i="21"/>
  <c r="E39" i="21"/>
  <c r="D39" i="21"/>
  <c r="A39" i="21"/>
  <c r="E38" i="21"/>
  <c r="D38" i="21"/>
  <c r="A38" i="21"/>
  <c r="E37" i="21"/>
  <c r="D37" i="21"/>
  <c r="A37" i="21"/>
  <c r="E36" i="21"/>
  <c r="D36" i="21"/>
  <c r="A36" i="21"/>
  <c r="E35" i="21"/>
  <c r="D35" i="21"/>
  <c r="A35" i="21"/>
  <c r="E34" i="21"/>
  <c r="D34" i="21"/>
  <c r="A34" i="21"/>
  <c r="E33" i="21"/>
  <c r="D33" i="21"/>
  <c r="A33" i="21"/>
  <c r="E32" i="21"/>
  <c r="D32" i="21"/>
  <c r="A32" i="21"/>
  <c r="E31" i="21"/>
  <c r="D31" i="21"/>
  <c r="A31" i="21"/>
  <c r="E30" i="21"/>
  <c r="D30" i="21"/>
  <c r="A30" i="21"/>
  <c r="E29" i="21"/>
  <c r="D29" i="21"/>
  <c r="A29" i="21"/>
  <c r="E28" i="21"/>
  <c r="D28" i="21"/>
  <c r="A28" i="21"/>
  <c r="E27" i="21"/>
  <c r="D27" i="21"/>
  <c r="A27" i="21"/>
  <c r="E26" i="21"/>
  <c r="D26" i="21"/>
  <c r="A26" i="21"/>
  <c r="E25" i="21"/>
  <c r="D25" i="21"/>
  <c r="A25" i="21"/>
  <c r="E24" i="21"/>
  <c r="D24" i="21"/>
  <c r="A24" i="21"/>
  <c r="E23" i="21"/>
  <c r="D23" i="21"/>
  <c r="A23" i="21"/>
  <c r="E22" i="21"/>
  <c r="D22" i="21"/>
  <c r="A22" i="21"/>
  <c r="E21" i="21"/>
  <c r="D21" i="21"/>
  <c r="A21" i="21"/>
  <c r="E20" i="21"/>
  <c r="D20" i="21"/>
  <c r="A20" i="21"/>
  <c r="E19" i="21"/>
  <c r="D19" i="21"/>
  <c r="A19" i="21"/>
  <c r="E18" i="21"/>
  <c r="D18" i="21"/>
  <c r="A18" i="21"/>
  <c r="E17" i="21"/>
  <c r="D17" i="21"/>
  <c r="A17" i="21"/>
  <c r="E16" i="21"/>
  <c r="D16" i="21"/>
  <c r="A16" i="21"/>
  <c r="E15" i="21"/>
  <c r="D15" i="21"/>
  <c r="A15" i="21"/>
  <c r="E14" i="21"/>
  <c r="D14" i="21"/>
  <c r="A14" i="21"/>
  <c r="E13" i="21"/>
  <c r="D13" i="21"/>
  <c r="A13" i="21"/>
  <c r="E12" i="21"/>
  <c r="D12" i="21"/>
  <c r="A12" i="21"/>
  <c r="E11" i="21"/>
  <c r="D11" i="21"/>
  <c r="A11" i="21"/>
  <c r="E10" i="21"/>
  <c r="D10" i="21"/>
  <c r="A10" i="21"/>
  <c r="E9" i="21"/>
  <c r="D9" i="21"/>
  <c r="A9" i="21"/>
  <c r="E8" i="21"/>
  <c r="D8" i="21"/>
  <c r="A8" i="21"/>
  <c r="E7" i="21"/>
  <c r="D7" i="21"/>
  <c r="A7" i="21"/>
  <c r="E6" i="21"/>
  <c r="D6" i="21"/>
  <c r="A6" i="21"/>
  <c r="E5" i="21"/>
  <c r="D5" i="21"/>
  <c r="A5" i="21"/>
  <c r="E4" i="21"/>
  <c r="D4" i="21"/>
  <c r="A4" i="21"/>
  <c r="A3" i="21"/>
  <c r="A2" i="21"/>
  <c r="E1" i="21"/>
  <c r="D1" i="21"/>
  <c r="A1" i="21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A3" i="20"/>
  <c r="A2" i="20"/>
  <c r="E1" i="20"/>
  <c r="D1" i="20"/>
  <c r="A1" i="20"/>
  <c r="CF1" i="1"/>
  <c r="Q4" i="6"/>
  <c r="S4" i="6" s="1"/>
  <c r="T4" i="6" s="1"/>
  <c r="R4" i="6"/>
  <c r="Q5" i="6"/>
  <c r="R5" i="6"/>
  <c r="S5" i="6" s="1"/>
  <c r="T5" i="6" s="1"/>
  <c r="Q6" i="6"/>
  <c r="S6" i="6" s="1"/>
  <c r="T6" i="6" s="1"/>
  <c r="R6" i="6"/>
  <c r="E100" i="19"/>
  <c r="D100" i="19"/>
  <c r="A100" i="19"/>
  <c r="E99" i="19"/>
  <c r="D99" i="19"/>
  <c r="A99" i="19"/>
  <c r="E98" i="19"/>
  <c r="D98" i="19"/>
  <c r="A98" i="19"/>
  <c r="E97" i="19"/>
  <c r="D97" i="19"/>
  <c r="A97" i="19"/>
  <c r="E96" i="19"/>
  <c r="D96" i="19"/>
  <c r="A96" i="19"/>
  <c r="E95" i="19"/>
  <c r="D95" i="19"/>
  <c r="A95" i="19"/>
  <c r="E94" i="19"/>
  <c r="D94" i="19"/>
  <c r="A94" i="19"/>
  <c r="E93" i="19"/>
  <c r="D93" i="19"/>
  <c r="A93" i="19"/>
  <c r="E92" i="19"/>
  <c r="D92" i="19"/>
  <c r="A92" i="19"/>
  <c r="E91" i="19"/>
  <c r="D91" i="19"/>
  <c r="A91" i="19"/>
  <c r="E90" i="19"/>
  <c r="D90" i="19"/>
  <c r="A90" i="19"/>
  <c r="E89" i="19"/>
  <c r="D89" i="19"/>
  <c r="A89" i="19"/>
  <c r="E88" i="19"/>
  <c r="D88" i="19"/>
  <c r="A88" i="19"/>
  <c r="E87" i="19"/>
  <c r="D87" i="19"/>
  <c r="A87" i="19"/>
  <c r="E86" i="19"/>
  <c r="D86" i="19"/>
  <c r="A86" i="19"/>
  <c r="E85" i="19"/>
  <c r="D85" i="19"/>
  <c r="A85" i="19"/>
  <c r="E84" i="19"/>
  <c r="D84" i="19"/>
  <c r="A84" i="19"/>
  <c r="E83" i="19"/>
  <c r="D83" i="19"/>
  <c r="A83" i="19"/>
  <c r="E82" i="19"/>
  <c r="D82" i="19"/>
  <c r="A82" i="19"/>
  <c r="E81" i="19"/>
  <c r="D81" i="19"/>
  <c r="A81" i="19"/>
  <c r="E80" i="19"/>
  <c r="D80" i="19"/>
  <c r="A80" i="19"/>
  <c r="E79" i="19"/>
  <c r="D79" i="19"/>
  <c r="A79" i="19"/>
  <c r="E78" i="19"/>
  <c r="D78" i="19"/>
  <c r="A78" i="19"/>
  <c r="E77" i="19"/>
  <c r="D77" i="19"/>
  <c r="A77" i="19"/>
  <c r="E76" i="19"/>
  <c r="D76" i="19"/>
  <c r="A76" i="19"/>
  <c r="E75" i="19"/>
  <c r="D75" i="19"/>
  <c r="A75" i="19"/>
  <c r="E74" i="19"/>
  <c r="D74" i="19"/>
  <c r="A74" i="19"/>
  <c r="E73" i="19"/>
  <c r="D73" i="19"/>
  <c r="A73" i="19"/>
  <c r="E72" i="19"/>
  <c r="D72" i="19"/>
  <c r="A72" i="19"/>
  <c r="E71" i="19"/>
  <c r="D71" i="19"/>
  <c r="A71" i="19"/>
  <c r="E70" i="19"/>
  <c r="D70" i="19"/>
  <c r="A70" i="19"/>
  <c r="E69" i="19"/>
  <c r="D69" i="19"/>
  <c r="A69" i="19"/>
  <c r="E68" i="19"/>
  <c r="D68" i="19"/>
  <c r="A68" i="19"/>
  <c r="E67" i="19"/>
  <c r="D67" i="19"/>
  <c r="A67" i="19"/>
  <c r="E66" i="19"/>
  <c r="D66" i="19"/>
  <c r="A66" i="19"/>
  <c r="E65" i="19"/>
  <c r="D65" i="19"/>
  <c r="A65" i="19"/>
  <c r="E64" i="19"/>
  <c r="D64" i="19"/>
  <c r="A64" i="19"/>
  <c r="E63" i="19"/>
  <c r="D63" i="19"/>
  <c r="A63" i="19"/>
  <c r="E62" i="19"/>
  <c r="D62" i="19"/>
  <c r="A62" i="19"/>
  <c r="E61" i="19"/>
  <c r="D61" i="19"/>
  <c r="A61" i="19"/>
  <c r="E60" i="19"/>
  <c r="D60" i="19"/>
  <c r="A60" i="19"/>
  <c r="E59" i="19"/>
  <c r="D59" i="19"/>
  <c r="A59" i="19"/>
  <c r="E58" i="19"/>
  <c r="D58" i="19"/>
  <c r="A58" i="19"/>
  <c r="E57" i="19"/>
  <c r="D57" i="19"/>
  <c r="A57" i="19"/>
  <c r="E56" i="19"/>
  <c r="D56" i="19"/>
  <c r="A56" i="19"/>
  <c r="E55" i="19"/>
  <c r="D55" i="19"/>
  <c r="A55" i="19"/>
  <c r="E54" i="19"/>
  <c r="D54" i="19"/>
  <c r="A54" i="19"/>
  <c r="E53" i="19"/>
  <c r="D53" i="19"/>
  <c r="A53" i="19"/>
  <c r="E52" i="19"/>
  <c r="D52" i="19"/>
  <c r="A52" i="19"/>
  <c r="E51" i="19"/>
  <c r="D51" i="19"/>
  <c r="A51" i="19"/>
  <c r="E50" i="19"/>
  <c r="D50" i="19"/>
  <c r="A50" i="19"/>
  <c r="E49" i="19"/>
  <c r="D49" i="19"/>
  <c r="A49" i="19"/>
  <c r="E48" i="19"/>
  <c r="D48" i="19"/>
  <c r="A48" i="19"/>
  <c r="E47" i="19"/>
  <c r="D47" i="19"/>
  <c r="A47" i="19"/>
  <c r="E46" i="19"/>
  <c r="D46" i="19"/>
  <c r="A46" i="19"/>
  <c r="E45" i="19"/>
  <c r="D45" i="19"/>
  <c r="A45" i="19"/>
  <c r="E44" i="19"/>
  <c r="D44" i="19"/>
  <c r="A44" i="19"/>
  <c r="E43" i="19"/>
  <c r="D43" i="19"/>
  <c r="A43" i="19"/>
  <c r="E42" i="19"/>
  <c r="D42" i="19"/>
  <c r="A42" i="19"/>
  <c r="E41" i="19"/>
  <c r="D41" i="19"/>
  <c r="A41" i="19"/>
  <c r="E40" i="19"/>
  <c r="D40" i="19"/>
  <c r="A40" i="19"/>
  <c r="E39" i="19"/>
  <c r="D39" i="19"/>
  <c r="A39" i="19"/>
  <c r="E38" i="19"/>
  <c r="D38" i="19"/>
  <c r="A38" i="19"/>
  <c r="E37" i="19"/>
  <c r="D37" i="19"/>
  <c r="A37" i="19"/>
  <c r="E36" i="19"/>
  <c r="D36" i="19"/>
  <c r="A36" i="19"/>
  <c r="E35" i="19"/>
  <c r="D35" i="19"/>
  <c r="A35" i="19"/>
  <c r="E34" i="19"/>
  <c r="D34" i="19"/>
  <c r="A34" i="19"/>
  <c r="E33" i="19"/>
  <c r="D33" i="19"/>
  <c r="A33" i="19"/>
  <c r="E32" i="19"/>
  <c r="D32" i="19"/>
  <c r="A32" i="19"/>
  <c r="E31" i="19"/>
  <c r="D31" i="19"/>
  <c r="A31" i="19"/>
  <c r="E30" i="19"/>
  <c r="D30" i="19"/>
  <c r="A30" i="19"/>
  <c r="E29" i="19"/>
  <c r="D29" i="19"/>
  <c r="A29" i="19"/>
  <c r="E28" i="19"/>
  <c r="D28" i="19"/>
  <c r="A28" i="19"/>
  <c r="E27" i="19"/>
  <c r="D27" i="19"/>
  <c r="A27" i="19"/>
  <c r="E26" i="19"/>
  <c r="D26" i="19"/>
  <c r="A26" i="19"/>
  <c r="E25" i="19"/>
  <c r="D25" i="19"/>
  <c r="A25" i="19"/>
  <c r="E24" i="19"/>
  <c r="D24" i="19"/>
  <c r="A24" i="19"/>
  <c r="E23" i="19"/>
  <c r="D23" i="19"/>
  <c r="A23" i="19"/>
  <c r="E22" i="19"/>
  <c r="D22" i="19"/>
  <c r="A22" i="19"/>
  <c r="E21" i="19"/>
  <c r="D21" i="19"/>
  <c r="A21" i="19"/>
  <c r="E20" i="19"/>
  <c r="D20" i="19"/>
  <c r="A20" i="19"/>
  <c r="E19" i="19"/>
  <c r="D19" i="19"/>
  <c r="A19" i="19"/>
  <c r="E18" i="19"/>
  <c r="D18" i="19"/>
  <c r="A18" i="19"/>
  <c r="E17" i="19"/>
  <c r="D17" i="19"/>
  <c r="A17" i="19"/>
  <c r="E16" i="19"/>
  <c r="D16" i="19"/>
  <c r="A16" i="19"/>
  <c r="E15" i="19"/>
  <c r="D15" i="19"/>
  <c r="A15" i="19"/>
  <c r="E14" i="19"/>
  <c r="D14" i="19"/>
  <c r="A14" i="19"/>
  <c r="E13" i="19"/>
  <c r="D13" i="19"/>
  <c r="A13" i="19"/>
  <c r="E12" i="19"/>
  <c r="D12" i="19"/>
  <c r="A12" i="19"/>
  <c r="E11" i="19"/>
  <c r="D11" i="19"/>
  <c r="A11" i="19"/>
  <c r="E10" i="19"/>
  <c r="D10" i="19"/>
  <c r="A10" i="19"/>
  <c r="E9" i="19"/>
  <c r="D9" i="19"/>
  <c r="A9" i="19"/>
  <c r="E8" i="19"/>
  <c r="D8" i="19"/>
  <c r="A8" i="19"/>
  <c r="E7" i="19"/>
  <c r="D7" i="19"/>
  <c r="A7" i="19"/>
  <c r="E6" i="19"/>
  <c r="D6" i="19"/>
  <c r="A6" i="19"/>
  <c r="E5" i="19"/>
  <c r="D5" i="19"/>
  <c r="A5" i="19"/>
  <c r="E4" i="19"/>
  <c r="D4" i="19"/>
  <c r="A4" i="19"/>
  <c r="A3" i="19"/>
  <c r="A2" i="19"/>
  <c r="E1" i="19"/>
  <c r="D1" i="19"/>
  <c r="A1" i="19"/>
  <c r="E100" i="18"/>
  <c r="D100" i="18"/>
  <c r="A100" i="18"/>
  <c r="E99" i="18"/>
  <c r="D99" i="18"/>
  <c r="A99" i="18"/>
  <c r="E98" i="18"/>
  <c r="D98" i="18"/>
  <c r="A98" i="18"/>
  <c r="E97" i="18"/>
  <c r="D97" i="18"/>
  <c r="A97" i="18"/>
  <c r="E96" i="18"/>
  <c r="D96" i="18"/>
  <c r="A96" i="18"/>
  <c r="E95" i="18"/>
  <c r="D95" i="18"/>
  <c r="A95" i="18"/>
  <c r="E94" i="18"/>
  <c r="D94" i="18"/>
  <c r="A94" i="18"/>
  <c r="E93" i="18"/>
  <c r="D93" i="18"/>
  <c r="A93" i="18"/>
  <c r="E92" i="18"/>
  <c r="D92" i="18"/>
  <c r="A92" i="18"/>
  <c r="E91" i="18"/>
  <c r="D91" i="18"/>
  <c r="A91" i="18"/>
  <c r="E90" i="18"/>
  <c r="D90" i="18"/>
  <c r="A90" i="18"/>
  <c r="E89" i="18"/>
  <c r="D89" i="18"/>
  <c r="A89" i="18"/>
  <c r="E88" i="18"/>
  <c r="D88" i="18"/>
  <c r="A88" i="18"/>
  <c r="E87" i="18"/>
  <c r="D87" i="18"/>
  <c r="A87" i="18"/>
  <c r="E86" i="18"/>
  <c r="D86" i="18"/>
  <c r="A86" i="18"/>
  <c r="E85" i="18"/>
  <c r="D85" i="18"/>
  <c r="A85" i="18"/>
  <c r="E84" i="18"/>
  <c r="D84" i="18"/>
  <c r="A84" i="18"/>
  <c r="E83" i="18"/>
  <c r="D83" i="18"/>
  <c r="A83" i="18"/>
  <c r="E82" i="18"/>
  <c r="D82" i="18"/>
  <c r="A82" i="18"/>
  <c r="E81" i="18"/>
  <c r="D81" i="18"/>
  <c r="A81" i="18"/>
  <c r="E80" i="18"/>
  <c r="D80" i="18"/>
  <c r="A80" i="18"/>
  <c r="E79" i="18"/>
  <c r="D79" i="18"/>
  <c r="A79" i="18"/>
  <c r="E78" i="18"/>
  <c r="D78" i="18"/>
  <c r="A78" i="18"/>
  <c r="E77" i="18"/>
  <c r="D77" i="18"/>
  <c r="A77" i="18"/>
  <c r="E76" i="18"/>
  <c r="D76" i="18"/>
  <c r="A76" i="18"/>
  <c r="E75" i="18"/>
  <c r="D75" i="18"/>
  <c r="A75" i="18"/>
  <c r="E74" i="18"/>
  <c r="D74" i="18"/>
  <c r="A74" i="18"/>
  <c r="E73" i="18"/>
  <c r="D73" i="18"/>
  <c r="A73" i="18"/>
  <c r="E72" i="18"/>
  <c r="D72" i="18"/>
  <c r="A72" i="18"/>
  <c r="E71" i="18"/>
  <c r="D71" i="18"/>
  <c r="A71" i="18"/>
  <c r="E70" i="18"/>
  <c r="D70" i="18"/>
  <c r="A70" i="18"/>
  <c r="E69" i="18"/>
  <c r="D69" i="18"/>
  <c r="A69" i="18"/>
  <c r="E68" i="18"/>
  <c r="D68" i="18"/>
  <c r="A68" i="18"/>
  <c r="E67" i="18"/>
  <c r="D67" i="18"/>
  <c r="A67" i="18"/>
  <c r="E66" i="18"/>
  <c r="D66" i="18"/>
  <c r="A66" i="18"/>
  <c r="E65" i="18"/>
  <c r="D65" i="18"/>
  <c r="A65" i="18"/>
  <c r="E64" i="18"/>
  <c r="D64" i="18"/>
  <c r="A64" i="18"/>
  <c r="E63" i="18"/>
  <c r="D63" i="18"/>
  <c r="A63" i="18"/>
  <c r="E62" i="18"/>
  <c r="D62" i="18"/>
  <c r="A62" i="18"/>
  <c r="E61" i="18"/>
  <c r="D61" i="18"/>
  <c r="A61" i="18"/>
  <c r="E60" i="18"/>
  <c r="D60" i="18"/>
  <c r="A60" i="18"/>
  <c r="E59" i="18"/>
  <c r="D59" i="18"/>
  <c r="A59" i="18"/>
  <c r="E58" i="18"/>
  <c r="D58" i="18"/>
  <c r="A58" i="18"/>
  <c r="E57" i="18"/>
  <c r="D57" i="18"/>
  <c r="A57" i="18"/>
  <c r="E56" i="18"/>
  <c r="D56" i="18"/>
  <c r="A56" i="18"/>
  <c r="E55" i="18"/>
  <c r="D55" i="18"/>
  <c r="A55" i="18"/>
  <c r="E54" i="18"/>
  <c r="D54" i="18"/>
  <c r="A54" i="18"/>
  <c r="E53" i="18"/>
  <c r="D53" i="18"/>
  <c r="A53" i="18"/>
  <c r="E52" i="18"/>
  <c r="D52" i="18"/>
  <c r="A52" i="18"/>
  <c r="E51" i="18"/>
  <c r="D51" i="18"/>
  <c r="A51" i="18"/>
  <c r="E50" i="18"/>
  <c r="D50" i="18"/>
  <c r="A50" i="18"/>
  <c r="E49" i="18"/>
  <c r="D49" i="18"/>
  <c r="A49" i="18"/>
  <c r="E48" i="18"/>
  <c r="D48" i="18"/>
  <c r="A48" i="18"/>
  <c r="E47" i="18"/>
  <c r="D47" i="18"/>
  <c r="A47" i="18"/>
  <c r="E46" i="18"/>
  <c r="D46" i="18"/>
  <c r="A46" i="18"/>
  <c r="E45" i="18"/>
  <c r="D45" i="18"/>
  <c r="A45" i="18"/>
  <c r="E44" i="18"/>
  <c r="D44" i="18"/>
  <c r="A44" i="18"/>
  <c r="E43" i="18"/>
  <c r="D43" i="18"/>
  <c r="A43" i="18"/>
  <c r="E42" i="18"/>
  <c r="D42" i="18"/>
  <c r="A42" i="18"/>
  <c r="E41" i="18"/>
  <c r="D41" i="18"/>
  <c r="A41" i="18"/>
  <c r="E40" i="18"/>
  <c r="D40" i="18"/>
  <c r="A40" i="18"/>
  <c r="E39" i="18"/>
  <c r="D39" i="18"/>
  <c r="A39" i="18"/>
  <c r="E38" i="18"/>
  <c r="D38" i="18"/>
  <c r="A38" i="18"/>
  <c r="E37" i="18"/>
  <c r="D37" i="18"/>
  <c r="A37" i="18"/>
  <c r="E36" i="18"/>
  <c r="D36" i="18"/>
  <c r="A36" i="18"/>
  <c r="E35" i="18"/>
  <c r="D35" i="18"/>
  <c r="A35" i="18"/>
  <c r="E34" i="18"/>
  <c r="D34" i="18"/>
  <c r="A34" i="18"/>
  <c r="E33" i="18"/>
  <c r="D33" i="18"/>
  <c r="A33" i="18"/>
  <c r="E32" i="18"/>
  <c r="D32" i="18"/>
  <c r="A32" i="18"/>
  <c r="E31" i="18"/>
  <c r="D31" i="18"/>
  <c r="A31" i="18"/>
  <c r="E30" i="18"/>
  <c r="D30" i="18"/>
  <c r="A30" i="18"/>
  <c r="E29" i="18"/>
  <c r="D29" i="18"/>
  <c r="A29" i="18"/>
  <c r="E28" i="18"/>
  <c r="D28" i="18"/>
  <c r="A28" i="18"/>
  <c r="E27" i="18"/>
  <c r="D27" i="18"/>
  <c r="A27" i="18"/>
  <c r="E26" i="18"/>
  <c r="D26" i="18"/>
  <c r="A26" i="18"/>
  <c r="E25" i="18"/>
  <c r="D25" i="18"/>
  <c r="A25" i="18"/>
  <c r="E24" i="18"/>
  <c r="D24" i="18"/>
  <c r="A24" i="18"/>
  <c r="E23" i="18"/>
  <c r="D23" i="18"/>
  <c r="A23" i="18"/>
  <c r="E22" i="18"/>
  <c r="D22" i="18"/>
  <c r="A22" i="18"/>
  <c r="E21" i="18"/>
  <c r="D21" i="18"/>
  <c r="A21" i="18"/>
  <c r="E20" i="18"/>
  <c r="D20" i="18"/>
  <c r="A20" i="18"/>
  <c r="E19" i="18"/>
  <c r="D19" i="18"/>
  <c r="A19" i="18"/>
  <c r="E18" i="18"/>
  <c r="D18" i="18"/>
  <c r="A18" i="18"/>
  <c r="E17" i="18"/>
  <c r="D17" i="18"/>
  <c r="A17" i="18"/>
  <c r="E16" i="18"/>
  <c r="D16" i="18"/>
  <c r="A16" i="18"/>
  <c r="E15" i="18"/>
  <c r="D15" i="18"/>
  <c r="A15" i="18"/>
  <c r="E14" i="18"/>
  <c r="D14" i="18"/>
  <c r="A14" i="18"/>
  <c r="E13" i="18"/>
  <c r="D13" i="18"/>
  <c r="A13" i="18"/>
  <c r="E12" i="18"/>
  <c r="D12" i="18"/>
  <c r="A12" i="18"/>
  <c r="E11" i="18"/>
  <c r="D11" i="18"/>
  <c r="A11" i="18"/>
  <c r="E10" i="18"/>
  <c r="D10" i="18"/>
  <c r="A10" i="18"/>
  <c r="E9" i="18"/>
  <c r="D9" i="18"/>
  <c r="A9" i="18"/>
  <c r="E8" i="18"/>
  <c r="D8" i="18"/>
  <c r="A8" i="18"/>
  <c r="E7" i="18"/>
  <c r="D7" i="18"/>
  <c r="A7" i="18"/>
  <c r="E6" i="18"/>
  <c r="D6" i="18"/>
  <c r="A6" i="18"/>
  <c r="E5" i="18"/>
  <c r="D5" i="18"/>
  <c r="A5" i="18"/>
  <c r="E4" i="18"/>
  <c r="D4" i="18"/>
  <c r="A4" i="18"/>
  <c r="A3" i="18"/>
  <c r="A2" i="18"/>
  <c r="CB1" i="1"/>
  <c r="CA1" i="1"/>
  <c r="BZ1" i="1"/>
  <c r="F1" i="18"/>
  <c r="E1" i="18"/>
  <c r="D1" i="18"/>
  <c r="CB100" i="1"/>
  <c r="CA100" i="1"/>
  <c r="CB99" i="1"/>
  <c r="CA99" i="1"/>
  <c r="CB98" i="1"/>
  <c r="CA98" i="1"/>
  <c r="CB97" i="1"/>
  <c r="CA97" i="1"/>
  <c r="CB96" i="1"/>
  <c r="CA96" i="1"/>
  <c r="CB95" i="1"/>
  <c r="CA95" i="1"/>
  <c r="CB94" i="1"/>
  <c r="CA94" i="1"/>
  <c r="CB93" i="1"/>
  <c r="CA93" i="1"/>
  <c r="CB92" i="1"/>
  <c r="CA92" i="1"/>
  <c r="CB91" i="1"/>
  <c r="CA91" i="1"/>
  <c r="CB90" i="1"/>
  <c r="CA90" i="1"/>
  <c r="CB89" i="1"/>
  <c r="CA89" i="1"/>
  <c r="CB88" i="1"/>
  <c r="CA88" i="1"/>
  <c r="CB87" i="1"/>
  <c r="CA87" i="1"/>
  <c r="CB86" i="1"/>
  <c r="CA86" i="1"/>
  <c r="CB85" i="1"/>
  <c r="CA85" i="1"/>
  <c r="CB84" i="1"/>
  <c r="CA84" i="1"/>
  <c r="CB83" i="1"/>
  <c r="CA83" i="1"/>
  <c r="CB82" i="1"/>
  <c r="CA82" i="1"/>
  <c r="CB81" i="1"/>
  <c r="CA81" i="1"/>
  <c r="CB80" i="1"/>
  <c r="CA80" i="1"/>
  <c r="CB79" i="1"/>
  <c r="CA79" i="1"/>
  <c r="CB78" i="1"/>
  <c r="CA78" i="1"/>
  <c r="CB77" i="1"/>
  <c r="CA77" i="1"/>
  <c r="CB76" i="1"/>
  <c r="CA76" i="1"/>
  <c r="CB75" i="1"/>
  <c r="CA75" i="1"/>
  <c r="CB74" i="1"/>
  <c r="CA74" i="1"/>
  <c r="CB73" i="1"/>
  <c r="CA73" i="1"/>
  <c r="CB72" i="1"/>
  <c r="CA72" i="1"/>
  <c r="CB71" i="1"/>
  <c r="CA71" i="1"/>
  <c r="CB70" i="1"/>
  <c r="CA70" i="1"/>
  <c r="CB69" i="1"/>
  <c r="CA69" i="1"/>
  <c r="CB68" i="1"/>
  <c r="CA68" i="1"/>
  <c r="CB67" i="1"/>
  <c r="CA67" i="1"/>
  <c r="CB66" i="1"/>
  <c r="CA66" i="1"/>
  <c r="CB65" i="1"/>
  <c r="CA65" i="1"/>
  <c r="CB64" i="1"/>
  <c r="CA64" i="1"/>
  <c r="CB63" i="1"/>
  <c r="CA63" i="1"/>
  <c r="CB62" i="1"/>
  <c r="CA62" i="1"/>
  <c r="CB61" i="1"/>
  <c r="CA61" i="1"/>
  <c r="CB60" i="1"/>
  <c r="CA60" i="1"/>
  <c r="CB59" i="1"/>
  <c r="CA59" i="1"/>
  <c r="CB58" i="1"/>
  <c r="CA58" i="1"/>
  <c r="CB57" i="1"/>
  <c r="CA57" i="1"/>
  <c r="CB56" i="1"/>
  <c r="CA56" i="1"/>
  <c r="CB55" i="1"/>
  <c r="CA55" i="1"/>
  <c r="CB54" i="1"/>
  <c r="CA54" i="1"/>
  <c r="CB53" i="1"/>
  <c r="CA53" i="1"/>
  <c r="CB52" i="1"/>
  <c r="CA52" i="1"/>
  <c r="CB51" i="1"/>
  <c r="CA51" i="1"/>
  <c r="CB50" i="1"/>
  <c r="CA50" i="1"/>
  <c r="CB49" i="1"/>
  <c r="CA49" i="1"/>
  <c r="CB48" i="1"/>
  <c r="CA48" i="1"/>
  <c r="CB47" i="1"/>
  <c r="CA47" i="1"/>
  <c r="CB46" i="1"/>
  <c r="CA46" i="1"/>
  <c r="CB45" i="1"/>
  <c r="CA45" i="1"/>
  <c r="CB44" i="1"/>
  <c r="CA44" i="1"/>
  <c r="CB43" i="1"/>
  <c r="CA43" i="1"/>
  <c r="CB42" i="1"/>
  <c r="CA42" i="1"/>
  <c r="CB41" i="1"/>
  <c r="CA41" i="1"/>
  <c r="CB40" i="1"/>
  <c r="CA40" i="1"/>
  <c r="CB39" i="1"/>
  <c r="CA39" i="1"/>
  <c r="CB38" i="1"/>
  <c r="CA38" i="1"/>
  <c r="CB37" i="1"/>
  <c r="CA37" i="1"/>
  <c r="CB36" i="1"/>
  <c r="CA36" i="1"/>
  <c r="CB35" i="1"/>
  <c r="CA35" i="1"/>
  <c r="CB34" i="1"/>
  <c r="CA34" i="1"/>
  <c r="CB33" i="1"/>
  <c r="CA33" i="1"/>
  <c r="CB32" i="1"/>
  <c r="CA32" i="1"/>
  <c r="CB31" i="1"/>
  <c r="CA31" i="1"/>
  <c r="CB30" i="1"/>
  <c r="CA30" i="1"/>
  <c r="CB29" i="1"/>
  <c r="CA29" i="1"/>
  <c r="CB28" i="1"/>
  <c r="CA28" i="1"/>
  <c r="CB27" i="1"/>
  <c r="CA27" i="1"/>
  <c r="CB26" i="1"/>
  <c r="CA26" i="1"/>
  <c r="CB25" i="1"/>
  <c r="CA25" i="1"/>
  <c r="CB24" i="1"/>
  <c r="CA24" i="1"/>
  <c r="CB23" i="1"/>
  <c r="CA23" i="1"/>
  <c r="CB22" i="1"/>
  <c r="CA22" i="1"/>
  <c r="CB21" i="1"/>
  <c r="CA21" i="1"/>
  <c r="CB20" i="1"/>
  <c r="CA20" i="1"/>
  <c r="CB19" i="1"/>
  <c r="CA19" i="1"/>
  <c r="CB18" i="1"/>
  <c r="CA18" i="1"/>
  <c r="CB17" i="1"/>
  <c r="CA17" i="1"/>
  <c r="CB16" i="1"/>
  <c r="CA16" i="1"/>
  <c r="CB15" i="1"/>
  <c r="CA15" i="1"/>
  <c r="CB14" i="1"/>
  <c r="CA14" i="1"/>
  <c r="CB13" i="1"/>
  <c r="CA13" i="1"/>
  <c r="CB12" i="1"/>
  <c r="CA12" i="1"/>
  <c r="CB11" i="1"/>
  <c r="CA11" i="1"/>
  <c r="CB10" i="1"/>
  <c r="CA10" i="1"/>
  <c r="CB9" i="1"/>
  <c r="CA9" i="1"/>
  <c r="CB8" i="1"/>
  <c r="CA8" i="1"/>
  <c r="CB7" i="1"/>
  <c r="CA7" i="1"/>
  <c r="CB6" i="1"/>
  <c r="CA6" i="1"/>
  <c r="CB5" i="1"/>
  <c r="CA5" i="1"/>
  <c r="CB4" i="1"/>
  <c r="CA4" i="1"/>
  <c r="CB3" i="1"/>
  <c r="E3" i="21" s="1"/>
  <c r="CA3" i="1"/>
  <c r="D3" i="21" s="1"/>
  <c r="A1" i="18"/>
  <c r="CB2" i="1"/>
  <c r="E2" i="21" s="1"/>
  <c r="CA2" i="1"/>
  <c r="D2" i="20" s="1"/>
  <c r="BH100" i="1"/>
  <c r="BG100" i="1"/>
  <c r="BF100" i="1"/>
  <c r="BE100" i="1"/>
  <c r="BD100" i="1"/>
  <c r="BH99" i="1"/>
  <c r="BG99" i="1"/>
  <c r="BF99" i="1"/>
  <c r="BE99" i="1"/>
  <c r="BD99" i="1"/>
  <c r="BH98" i="1"/>
  <c r="BG98" i="1"/>
  <c r="BF98" i="1"/>
  <c r="BE98" i="1"/>
  <c r="BD98" i="1"/>
  <c r="BH97" i="1"/>
  <c r="BG97" i="1"/>
  <c r="BF97" i="1"/>
  <c r="BE97" i="1"/>
  <c r="BD97" i="1"/>
  <c r="BH96" i="1"/>
  <c r="BG96" i="1"/>
  <c r="BF96" i="1"/>
  <c r="BE96" i="1"/>
  <c r="BD96" i="1"/>
  <c r="BH95" i="1"/>
  <c r="BG95" i="1"/>
  <c r="BF95" i="1"/>
  <c r="BE95" i="1"/>
  <c r="BD95" i="1"/>
  <c r="BH94" i="1"/>
  <c r="BG94" i="1"/>
  <c r="BF94" i="1"/>
  <c r="BE94" i="1"/>
  <c r="BD94" i="1"/>
  <c r="BH93" i="1"/>
  <c r="BG93" i="1"/>
  <c r="BF93" i="1"/>
  <c r="BE93" i="1"/>
  <c r="BD93" i="1"/>
  <c r="BH92" i="1"/>
  <c r="BG92" i="1"/>
  <c r="BF92" i="1"/>
  <c r="BE92" i="1"/>
  <c r="BD92" i="1"/>
  <c r="BH91" i="1"/>
  <c r="BG91" i="1"/>
  <c r="BF91" i="1"/>
  <c r="BE91" i="1"/>
  <c r="BD91" i="1"/>
  <c r="BH90" i="1"/>
  <c r="BG90" i="1"/>
  <c r="BF90" i="1"/>
  <c r="BE90" i="1"/>
  <c r="BD90" i="1"/>
  <c r="BH89" i="1"/>
  <c r="BG89" i="1"/>
  <c r="BF89" i="1"/>
  <c r="BE89" i="1"/>
  <c r="BD89" i="1"/>
  <c r="BH88" i="1"/>
  <c r="BG88" i="1"/>
  <c r="BF88" i="1"/>
  <c r="BE88" i="1"/>
  <c r="BD88" i="1"/>
  <c r="BH87" i="1"/>
  <c r="BG87" i="1"/>
  <c r="BF87" i="1"/>
  <c r="BE87" i="1"/>
  <c r="BD87" i="1"/>
  <c r="BH86" i="1"/>
  <c r="BG86" i="1"/>
  <c r="BF86" i="1"/>
  <c r="BE86" i="1"/>
  <c r="BD86" i="1"/>
  <c r="BH85" i="1"/>
  <c r="BG85" i="1"/>
  <c r="BF85" i="1"/>
  <c r="BE85" i="1"/>
  <c r="BD85" i="1"/>
  <c r="BH84" i="1"/>
  <c r="BG84" i="1"/>
  <c r="BF84" i="1"/>
  <c r="BE84" i="1"/>
  <c r="BD84" i="1"/>
  <c r="BH83" i="1"/>
  <c r="BG83" i="1"/>
  <c r="BF83" i="1"/>
  <c r="BE83" i="1"/>
  <c r="BD83" i="1"/>
  <c r="BH82" i="1"/>
  <c r="BG82" i="1"/>
  <c r="BF82" i="1"/>
  <c r="BE82" i="1"/>
  <c r="BD82" i="1"/>
  <c r="BH81" i="1"/>
  <c r="BG81" i="1"/>
  <c r="BF81" i="1"/>
  <c r="BE81" i="1"/>
  <c r="BD81" i="1"/>
  <c r="BH80" i="1"/>
  <c r="BG80" i="1"/>
  <c r="BF80" i="1"/>
  <c r="BE80" i="1"/>
  <c r="BD80" i="1"/>
  <c r="BH79" i="1"/>
  <c r="BG79" i="1"/>
  <c r="BF79" i="1"/>
  <c r="BE79" i="1"/>
  <c r="BD79" i="1"/>
  <c r="BH78" i="1"/>
  <c r="BG78" i="1"/>
  <c r="BF78" i="1"/>
  <c r="BE78" i="1"/>
  <c r="BD78" i="1"/>
  <c r="BH77" i="1"/>
  <c r="BG77" i="1"/>
  <c r="BF77" i="1"/>
  <c r="BE77" i="1"/>
  <c r="BD77" i="1"/>
  <c r="BH76" i="1"/>
  <c r="BG76" i="1"/>
  <c r="BF76" i="1"/>
  <c r="BE76" i="1"/>
  <c r="BD76" i="1"/>
  <c r="BH75" i="1"/>
  <c r="BG75" i="1"/>
  <c r="BF75" i="1"/>
  <c r="BE75" i="1"/>
  <c r="BD75" i="1"/>
  <c r="BH74" i="1"/>
  <c r="BG74" i="1"/>
  <c r="BF74" i="1"/>
  <c r="BE74" i="1"/>
  <c r="BD74" i="1"/>
  <c r="BH73" i="1"/>
  <c r="BG73" i="1"/>
  <c r="BF73" i="1"/>
  <c r="BE73" i="1"/>
  <c r="BD73" i="1"/>
  <c r="BH72" i="1"/>
  <c r="BG72" i="1"/>
  <c r="BF72" i="1"/>
  <c r="BE72" i="1"/>
  <c r="BD72" i="1"/>
  <c r="BH71" i="1"/>
  <c r="BG71" i="1"/>
  <c r="BF71" i="1"/>
  <c r="BE71" i="1"/>
  <c r="BD71" i="1"/>
  <c r="BH70" i="1"/>
  <c r="BG70" i="1"/>
  <c r="BF70" i="1"/>
  <c r="BE70" i="1"/>
  <c r="BD70" i="1"/>
  <c r="BH69" i="1"/>
  <c r="BG69" i="1"/>
  <c r="BF69" i="1"/>
  <c r="BE69" i="1"/>
  <c r="BD69" i="1"/>
  <c r="BH68" i="1"/>
  <c r="BG68" i="1"/>
  <c r="BF68" i="1"/>
  <c r="BE68" i="1"/>
  <c r="BD68" i="1"/>
  <c r="BH67" i="1"/>
  <c r="BG67" i="1"/>
  <c r="BF67" i="1"/>
  <c r="BE67" i="1"/>
  <c r="BD67" i="1"/>
  <c r="BH66" i="1"/>
  <c r="BG66" i="1"/>
  <c r="BF66" i="1"/>
  <c r="BE66" i="1"/>
  <c r="BD66" i="1"/>
  <c r="BH65" i="1"/>
  <c r="BG65" i="1"/>
  <c r="BF65" i="1"/>
  <c r="BE65" i="1"/>
  <c r="BD65" i="1"/>
  <c r="BH64" i="1"/>
  <c r="BG64" i="1"/>
  <c r="BF64" i="1"/>
  <c r="BE64" i="1"/>
  <c r="BD64" i="1"/>
  <c r="BH63" i="1"/>
  <c r="BG63" i="1"/>
  <c r="BF63" i="1"/>
  <c r="BE63" i="1"/>
  <c r="BD63" i="1"/>
  <c r="BH62" i="1"/>
  <c r="BG62" i="1"/>
  <c r="BF62" i="1"/>
  <c r="BE62" i="1"/>
  <c r="BD62" i="1"/>
  <c r="BH61" i="1"/>
  <c r="BG61" i="1"/>
  <c r="BF61" i="1"/>
  <c r="BE61" i="1"/>
  <c r="BD61" i="1"/>
  <c r="BH60" i="1"/>
  <c r="BG60" i="1"/>
  <c r="BF60" i="1"/>
  <c r="BE60" i="1"/>
  <c r="BD60" i="1"/>
  <c r="BH59" i="1"/>
  <c r="BG59" i="1"/>
  <c r="BF59" i="1"/>
  <c r="BE59" i="1"/>
  <c r="BD59" i="1"/>
  <c r="BH58" i="1"/>
  <c r="BG58" i="1"/>
  <c r="BF58" i="1"/>
  <c r="BE58" i="1"/>
  <c r="BD58" i="1"/>
  <c r="BH57" i="1"/>
  <c r="BG57" i="1"/>
  <c r="BF57" i="1"/>
  <c r="BE57" i="1"/>
  <c r="BD57" i="1"/>
  <c r="BH56" i="1"/>
  <c r="BG56" i="1"/>
  <c r="BF56" i="1"/>
  <c r="BE56" i="1"/>
  <c r="BD56" i="1"/>
  <c r="BH55" i="1"/>
  <c r="BG55" i="1"/>
  <c r="BF55" i="1"/>
  <c r="BE55" i="1"/>
  <c r="BD55" i="1"/>
  <c r="BH54" i="1"/>
  <c r="BG54" i="1"/>
  <c r="BF54" i="1"/>
  <c r="BE54" i="1"/>
  <c r="BD54" i="1"/>
  <c r="BH53" i="1"/>
  <c r="BG53" i="1"/>
  <c r="BF53" i="1"/>
  <c r="BE53" i="1"/>
  <c r="BD53" i="1"/>
  <c r="BH52" i="1"/>
  <c r="BG52" i="1"/>
  <c r="BF52" i="1"/>
  <c r="BE52" i="1"/>
  <c r="BD52" i="1"/>
  <c r="BH51" i="1"/>
  <c r="BG51" i="1"/>
  <c r="BF51" i="1"/>
  <c r="BE51" i="1"/>
  <c r="BD51" i="1"/>
  <c r="BH50" i="1"/>
  <c r="BG50" i="1"/>
  <c r="BF50" i="1"/>
  <c r="BE50" i="1"/>
  <c r="BD50" i="1"/>
  <c r="BH49" i="1"/>
  <c r="BG49" i="1"/>
  <c r="BF49" i="1"/>
  <c r="BE49" i="1"/>
  <c r="BD49" i="1"/>
  <c r="BH48" i="1"/>
  <c r="BG48" i="1"/>
  <c r="BF48" i="1"/>
  <c r="BE48" i="1"/>
  <c r="BD48" i="1"/>
  <c r="BH47" i="1"/>
  <c r="BG47" i="1"/>
  <c r="BF47" i="1"/>
  <c r="BE47" i="1"/>
  <c r="BD47" i="1"/>
  <c r="BH46" i="1"/>
  <c r="BG46" i="1"/>
  <c r="BF46" i="1"/>
  <c r="BE46" i="1"/>
  <c r="BD46" i="1"/>
  <c r="BH45" i="1"/>
  <c r="BG45" i="1"/>
  <c r="BF45" i="1"/>
  <c r="BE45" i="1"/>
  <c r="BD45" i="1"/>
  <c r="BH44" i="1"/>
  <c r="BG44" i="1"/>
  <c r="BF44" i="1"/>
  <c r="BE44" i="1"/>
  <c r="BD44" i="1"/>
  <c r="BH43" i="1"/>
  <c r="BG43" i="1"/>
  <c r="BF43" i="1"/>
  <c r="BE43" i="1"/>
  <c r="BD43" i="1"/>
  <c r="BH42" i="1"/>
  <c r="BG42" i="1"/>
  <c r="BF42" i="1"/>
  <c r="BE42" i="1"/>
  <c r="BD42" i="1"/>
  <c r="BH41" i="1"/>
  <c r="BG41" i="1"/>
  <c r="BF41" i="1"/>
  <c r="BE41" i="1"/>
  <c r="BD41" i="1"/>
  <c r="BH40" i="1"/>
  <c r="BG40" i="1"/>
  <c r="BF40" i="1"/>
  <c r="BE40" i="1"/>
  <c r="BD40" i="1"/>
  <c r="BH39" i="1"/>
  <c r="BG39" i="1"/>
  <c r="BF39" i="1"/>
  <c r="BE39" i="1"/>
  <c r="BD39" i="1"/>
  <c r="BH38" i="1"/>
  <c r="BG38" i="1"/>
  <c r="BF38" i="1"/>
  <c r="BE38" i="1"/>
  <c r="BD38" i="1"/>
  <c r="BH37" i="1"/>
  <c r="BG37" i="1"/>
  <c r="BF37" i="1"/>
  <c r="BE37" i="1"/>
  <c r="BD37" i="1"/>
  <c r="BH36" i="1"/>
  <c r="BG36" i="1"/>
  <c r="BF36" i="1"/>
  <c r="BE36" i="1"/>
  <c r="BD36" i="1"/>
  <c r="BH35" i="1"/>
  <c r="BG35" i="1"/>
  <c r="BF35" i="1"/>
  <c r="BE35" i="1"/>
  <c r="BD35" i="1"/>
  <c r="BH34" i="1"/>
  <c r="BG34" i="1"/>
  <c r="BF34" i="1"/>
  <c r="BE34" i="1"/>
  <c r="BD34" i="1"/>
  <c r="BH33" i="1"/>
  <c r="BG33" i="1"/>
  <c r="BF33" i="1"/>
  <c r="BE33" i="1"/>
  <c r="BD33" i="1"/>
  <c r="BH32" i="1"/>
  <c r="BG32" i="1"/>
  <c r="BF32" i="1"/>
  <c r="BE32" i="1"/>
  <c r="BD32" i="1"/>
  <c r="BH31" i="1"/>
  <c r="BG31" i="1"/>
  <c r="BF31" i="1"/>
  <c r="BE31" i="1"/>
  <c r="BD31" i="1"/>
  <c r="BH30" i="1"/>
  <c r="BG30" i="1"/>
  <c r="BF30" i="1"/>
  <c r="BE30" i="1"/>
  <c r="BD30" i="1"/>
  <c r="BH29" i="1"/>
  <c r="BG29" i="1"/>
  <c r="BF29" i="1"/>
  <c r="BE29" i="1"/>
  <c r="BD29" i="1"/>
  <c r="BH28" i="1"/>
  <c r="BG28" i="1"/>
  <c r="BF28" i="1"/>
  <c r="BE28" i="1"/>
  <c r="BD28" i="1"/>
  <c r="BH27" i="1"/>
  <c r="BG27" i="1"/>
  <c r="BF27" i="1"/>
  <c r="BE27" i="1"/>
  <c r="BD27" i="1"/>
  <c r="BH26" i="1"/>
  <c r="BG26" i="1"/>
  <c r="BF26" i="1"/>
  <c r="BE26" i="1"/>
  <c r="BD26" i="1"/>
  <c r="BH25" i="1"/>
  <c r="BG25" i="1"/>
  <c r="BF25" i="1"/>
  <c r="BE25" i="1"/>
  <c r="BD25" i="1"/>
  <c r="BH24" i="1"/>
  <c r="BG24" i="1"/>
  <c r="BF24" i="1"/>
  <c r="BE24" i="1"/>
  <c r="BD24" i="1"/>
  <c r="BH23" i="1"/>
  <c r="BG23" i="1"/>
  <c r="BF23" i="1"/>
  <c r="BE23" i="1"/>
  <c r="BD23" i="1"/>
  <c r="BH22" i="1"/>
  <c r="BG22" i="1"/>
  <c r="BF22" i="1"/>
  <c r="BE22" i="1"/>
  <c r="BD22" i="1"/>
  <c r="BH21" i="1"/>
  <c r="BG21" i="1"/>
  <c r="BF21" i="1"/>
  <c r="BE21" i="1"/>
  <c r="BD21" i="1"/>
  <c r="BH20" i="1"/>
  <c r="BG20" i="1"/>
  <c r="BF20" i="1"/>
  <c r="BE20" i="1"/>
  <c r="BD20" i="1"/>
  <c r="BH19" i="1"/>
  <c r="BG19" i="1"/>
  <c r="BF19" i="1"/>
  <c r="BE19" i="1"/>
  <c r="BD19" i="1"/>
  <c r="BH18" i="1"/>
  <c r="BG18" i="1"/>
  <c r="BF18" i="1"/>
  <c r="BE18" i="1"/>
  <c r="BD18" i="1"/>
  <c r="BH17" i="1"/>
  <c r="BG17" i="1"/>
  <c r="BF17" i="1"/>
  <c r="BE17" i="1"/>
  <c r="BD17" i="1"/>
  <c r="BH16" i="1"/>
  <c r="BG16" i="1"/>
  <c r="BF16" i="1"/>
  <c r="BE16" i="1"/>
  <c r="BD16" i="1"/>
  <c r="BH15" i="1"/>
  <c r="BG15" i="1"/>
  <c r="BF15" i="1"/>
  <c r="BE15" i="1"/>
  <c r="BD15" i="1"/>
  <c r="BH14" i="1"/>
  <c r="BG14" i="1"/>
  <c r="BF14" i="1"/>
  <c r="BE14" i="1"/>
  <c r="BD14" i="1"/>
  <c r="BH13" i="1"/>
  <c r="BG13" i="1"/>
  <c r="BF13" i="1"/>
  <c r="BE13" i="1"/>
  <c r="BD13" i="1"/>
  <c r="BH12" i="1"/>
  <c r="BG12" i="1"/>
  <c r="BF12" i="1"/>
  <c r="BE12" i="1"/>
  <c r="BD12" i="1"/>
  <c r="BH11" i="1"/>
  <c r="BG11" i="1"/>
  <c r="BF11" i="1"/>
  <c r="BE11" i="1"/>
  <c r="BD11" i="1"/>
  <c r="BH10" i="1"/>
  <c r="BG10" i="1"/>
  <c r="BF10" i="1"/>
  <c r="BE10" i="1"/>
  <c r="BD10" i="1"/>
  <c r="BH9" i="1"/>
  <c r="BG9" i="1"/>
  <c r="BF9" i="1"/>
  <c r="BE9" i="1"/>
  <c r="BD9" i="1"/>
  <c r="BH8" i="1"/>
  <c r="BG8" i="1"/>
  <c r="BF8" i="1"/>
  <c r="BE8" i="1"/>
  <c r="BD8" i="1"/>
  <c r="BH7" i="1"/>
  <c r="BG7" i="1"/>
  <c r="BF7" i="1"/>
  <c r="BE7" i="1"/>
  <c r="BD7" i="1"/>
  <c r="BH6" i="1"/>
  <c r="BG6" i="1"/>
  <c r="BF6" i="1"/>
  <c r="BE6" i="1"/>
  <c r="BD6" i="1"/>
  <c r="BH5" i="1"/>
  <c r="BG5" i="1"/>
  <c r="BF5" i="1"/>
  <c r="BE5" i="1"/>
  <c r="BD5" i="1"/>
  <c r="BH4" i="1"/>
  <c r="BG4" i="1"/>
  <c r="BF4" i="1"/>
  <c r="BE4" i="1"/>
  <c r="BD4" i="1"/>
  <c r="BH3" i="1"/>
  <c r="BG3" i="1"/>
  <c r="BF3" i="1"/>
  <c r="BE3" i="1"/>
  <c r="BD3" i="1"/>
  <c r="BH2" i="1"/>
  <c r="BG2" i="1"/>
  <c r="BF2" i="1"/>
  <c r="BT100" i="1"/>
  <c r="BT99" i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T6" i="1"/>
  <c r="BT5" i="1"/>
  <c r="BT4" i="1"/>
  <c r="BT3" i="1"/>
  <c r="BT2" i="1"/>
  <c r="BD2" i="1" s="1"/>
  <c r="BN2" i="1"/>
  <c r="W2" i="1"/>
  <c r="AV100" i="1"/>
  <c r="BW100" i="1" s="1"/>
  <c r="AX100" i="1" s="1"/>
  <c r="AV99" i="1"/>
  <c r="BW99" i="1" s="1"/>
  <c r="AX99" i="1" s="1"/>
  <c r="AV98" i="1"/>
  <c r="BW98" i="1" s="1"/>
  <c r="AX98" i="1" s="1"/>
  <c r="AV97" i="1"/>
  <c r="BW97" i="1" s="1"/>
  <c r="AX97" i="1" s="1"/>
  <c r="AV96" i="1"/>
  <c r="BW96" i="1" s="1"/>
  <c r="AX96" i="1" s="1"/>
  <c r="AV95" i="1"/>
  <c r="BW95" i="1" s="1"/>
  <c r="AX95" i="1" s="1"/>
  <c r="AV94" i="1"/>
  <c r="BW94" i="1" s="1"/>
  <c r="AX94" i="1" s="1"/>
  <c r="AV93" i="1"/>
  <c r="BW93" i="1" s="1"/>
  <c r="AX93" i="1" s="1"/>
  <c r="AV92" i="1"/>
  <c r="BW92" i="1" s="1"/>
  <c r="AX92" i="1" s="1"/>
  <c r="AV91" i="1"/>
  <c r="BW91" i="1" s="1"/>
  <c r="AX91" i="1" s="1"/>
  <c r="AV90" i="1"/>
  <c r="BW90" i="1" s="1"/>
  <c r="AX90" i="1" s="1"/>
  <c r="AV89" i="1"/>
  <c r="BW89" i="1" s="1"/>
  <c r="AX89" i="1" s="1"/>
  <c r="AV88" i="1"/>
  <c r="BW88" i="1" s="1"/>
  <c r="AX88" i="1" s="1"/>
  <c r="AV87" i="1"/>
  <c r="BW87" i="1" s="1"/>
  <c r="AX87" i="1" s="1"/>
  <c r="AV86" i="1"/>
  <c r="BW86" i="1" s="1"/>
  <c r="AX86" i="1" s="1"/>
  <c r="AV85" i="1"/>
  <c r="BW85" i="1" s="1"/>
  <c r="AX85" i="1" s="1"/>
  <c r="AV84" i="1"/>
  <c r="BW84" i="1" s="1"/>
  <c r="AX84" i="1" s="1"/>
  <c r="AV83" i="1"/>
  <c r="BW83" i="1" s="1"/>
  <c r="AX83" i="1" s="1"/>
  <c r="AV82" i="1"/>
  <c r="BW82" i="1" s="1"/>
  <c r="AX82" i="1" s="1"/>
  <c r="AV81" i="1"/>
  <c r="BW81" i="1" s="1"/>
  <c r="AX81" i="1" s="1"/>
  <c r="AV80" i="1"/>
  <c r="BW80" i="1" s="1"/>
  <c r="AX80" i="1" s="1"/>
  <c r="AV79" i="1"/>
  <c r="BW79" i="1" s="1"/>
  <c r="AX79" i="1" s="1"/>
  <c r="AV78" i="1"/>
  <c r="BW78" i="1" s="1"/>
  <c r="AX78" i="1" s="1"/>
  <c r="AV77" i="1"/>
  <c r="BW77" i="1" s="1"/>
  <c r="AX77" i="1" s="1"/>
  <c r="AV76" i="1"/>
  <c r="BW76" i="1" s="1"/>
  <c r="AX76" i="1" s="1"/>
  <c r="AV75" i="1"/>
  <c r="BW75" i="1" s="1"/>
  <c r="AX75" i="1" s="1"/>
  <c r="AV74" i="1"/>
  <c r="BW74" i="1" s="1"/>
  <c r="AX74" i="1" s="1"/>
  <c r="AV73" i="1"/>
  <c r="BW73" i="1" s="1"/>
  <c r="AX73" i="1" s="1"/>
  <c r="AV72" i="1"/>
  <c r="BW72" i="1" s="1"/>
  <c r="AX72" i="1" s="1"/>
  <c r="AV71" i="1"/>
  <c r="BW71" i="1" s="1"/>
  <c r="AX71" i="1" s="1"/>
  <c r="AV70" i="1"/>
  <c r="BW70" i="1" s="1"/>
  <c r="AX70" i="1" s="1"/>
  <c r="AV69" i="1"/>
  <c r="BW69" i="1" s="1"/>
  <c r="AX69" i="1" s="1"/>
  <c r="AV68" i="1"/>
  <c r="BW68" i="1" s="1"/>
  <c r="AX68" i="1" s="1"/>
  <c r="AV67" i="1"/>
  <c r="BW67" i="1" s="1"/>
  <c r="AX67" i="1" s="1"/>
  <c r="AV66" i="1"/>
  <c r="BW66" i="1" s="1"/>
  <c r="AX66" i="1" s="1"/>
  <c r="AV65" i="1"/>
  <c r="BW65" i="1" s="1"/>
  <c r="AX65" i="1" s="1"/>
  <c r="AV64" i="1"/>
  <c r="BW64" i="1" s="1"/>
  <c r="AX64" i="1" s="1"/>
  <c r="AV63" i="1"/>
  <c r="BW63" i="1" s="1"/>
  <c r="AX63" i="1" s="1"/>
  <c r="AV62" i="1"/>
  <c r="BW62" i="1" s="1"/>
  <c r="AX62" i="1" s="1"/>
  <c r="AV61" i="1"/>
  <c r="BW61" i="1" s="1"/>
  <c r="AX61" i="1" s="1"/>
  <c r="AV60" i="1"/>
  <c r="BW60" i="1" s="1"/>
  <c r="AX60" i="1" s="1"/>
  <c r="AV59" i="1"/>
  <c r="BW59" i="1" s="1"/>
  <c r="AX59" i="1" s="1"/>
  <c r="AV58" i="1"/>
  <c r="BW58" i="1" s="1"/>
  <c r="AX58" i="1" s="1"/>
  <c r="AV57" i="1"/>
  <c r="BW57" i="1" s="1"/>
  <c r="AX57" i="1" s="1"/>
  <c r="AV56" i="1"/>
  <c r="BW56" i="1" s="1"/>
  <c r="AX56" i="1" s="1"/>
  <c r="AV55" i="1"/>
  <c r="BW55" i="1" s="1"/>
  <c r="AX55" i="1" s="1"/>
  <c r="AV54" i="1"/>
  <c r="BW54" i="1" s="1"/>
  <c r="AX54" i="1" s="1"/>
  <c r="AV53" i="1"/>
  <c r="BW53" i="1" s="1"/>
  <c r="AX53" i="1" s="1"/>
  <c r="AV52" i="1"/>
  <c r="BW52" i="1" s="1"/>
  <c r="AX52" i="1" s="1"/>
  <c r="AV51" i="1"/>
  <c r="BW51" i="1" s="1"/>
  <c r="AX51" i="1" s="1"/>
  <c r="AV50" i="1"/>
  <c r="BW50" i="1" s="1"/>
  <c r="AX50" i="1" s="1"/>
  <c r="AV49" i="1"/>
  <c r="BW49" i="1" s="1"/>
  <c r="AX49" i="1" s="1"/>
  <c r="AV48" i="1"/>
  <c r="BW48" i="1" s="1"/>
  <c r="AX48" i="1" s="1"/>
  <c r="AV47" i="1"/>
  <c r="BW47" i="1" s="1"/>
  <c r="AX47" i="1" s="1"/>
  <c r="AV46" i="1"/>
  <c r="BW46" i="1" s="1"/>
  <c r="AX46" i="1" s="1"/>
  <c r="AV44" i="1"/>
  <c r="BW44" i="1" s="1"/>
  <c r="AX44" i="1" s="1"/>
  <c r="AV43" i="1"/>
  <c r="BW43" i="1" s="1"/>
  <c r="AX43" i="1" s="1"/>
  <c r="AV42" i="1"/>
  <c r="BW42" i="1" s="1"/>
  <c r="AX42" i="1" s="1"/>
  <c r="AV41" i="1"/>
  <c r="BW41" i="1" s="1"/>
  <c r="AX41" i="1" s="1"/>
  <c r="AV40" i="1"/>
  <c r="BW40" i="1" s="1"/>
  <c r="AX40" i="1" s="1"/>
  <c r="AV39" i="1"/>
  <c r="BW39" i="1" s="1"/>
  <c r="AX39" i="1" s="1"/>
  <c r="AV38" i="1"/>
  <c r="BW38" i="1" s="1"/>
  <c r="AX38" i="1" s="1"/>
  <c r="AV37" i="1"/>
  <c r="BW37" i="1" s="1"/>
  <c r="AX37" i="1" s="1"/>
  <c r="AV36" i="1"/>
  <c r="BW36" i="1" s="1"/>
  <c r="AX36" i="1" s="1"/>
  <c r="AV35" i="1"/>
  <c r="BW35" i="1" s="1"/>
  <c r="AX35" i="1" s="1"/>
  <c r="AV34" i="1"/>
  <c r="BW34" i="1" s="1"/>
  <c r="AX34" i="1" s="1"/>
  <c r="AV33" i="1"/>
  <c r="BW33" i="1" s="1"/>
  <c r="AX33" i="1" s="1"/>
  <c r="AV32" i="1"/>
  <c r="BW32" i="1" s="1"/>
  <c r="AX32" i="1" s="1"/>
  <c r="AV31" i="1"/>
  <c r="BW31" i="1" s="1"/>
  <c r="AX31" i="1" s="1"/>
  <c r="AV30" i="1"/>
  <c r="BW30" i="1" s="1"/>
  <c r="AX30" i="1" s="1"/>
  <c r="AV29" i="1"/>
  <c r="BW29" i="1" s="1"/>
  <c r="AX29" i="1" s="1"/>
  <c r="AV28" i="1"/>
  <c r="BW28" i="1" s="1"/>
  <c r="AX28" i="1" s="1"/>
  <c r="AV27" i="1"/>
  <c r="BW27" i="1" s="1"/>
  <c r="AX27" i="1" s="1"/>
  <c r="AV26" i="1"/>
  <c r="BW26" i="1" s="1"/>
  <c r="AX26" i="1" s="1"/>
  <c r="AV25" i="1"/>
  <c r="BW25" i="1" s="1"/>
  <c r="AX25" i="1" s="1"/>
  <c r="AV24" i="1"/>
  <c r="BW24" i="1" s="1"/>
  <c r="AX24" i="1" s="1"/>
  <c r="AV23" i="1"/>
  <c r="BW23" i="1" s="1"/>
  <c r="AX23" i="1" s="1"/>
  <c r="AV22" i="1"/>
  <c r="BW22" i="1" s="1"/>
  <c r="AX22" i="1" s="1"/>
  <c r="AV21" i="1"/>
  <c r="BW21" i="1" s="1"/>
  <c r="AX21" i="1" s="1"/>
  <c r="AV20" i="1"/>
  <c r="BW20" i="1" s="1"/>
  <c r="AX20" i="1" s="1"/>
  <c r="AV19" i="1"/>
  <c r="BW19" i="1" s="1"/>
  <c r="AX19" i="1" s="1"/>
  <c r="AV18" i="1"/>
  <c r="BW18" i="1" s="1"/>
  <c r="AX18" i="1" s="1"/>
  <c r="AV17" i="1"/>
  <c r="BW17" i="1" s="1"/>
  <c r="AX17" i="1" s="1"/>
  <c r="AV16" i="1"/>
  <c r="BW16" i="1" s="1"/>
  <c r="AX16" i="1" s="1"/>
  <c r="AV15" i="1"/>
  <c r="BW15" i="1" s="1"/>
  <c r="AX15" i="1" s="1"/>
  <c r="AV14" i="1"/>
  <c r="BW14" i="1" s="1"/>
  <c r="AX14" i="1" s="1"/>
  <c r="AV13" i="1"/>
  <c r="BW13" i="1" s="1"/>
  <c r="AX13" i="1" s="1"/>
  <c r="AV12" i="1"/>
  <c r="BW12" i="1" s="1"/>
  <c r="AX12" i="1" s="1"/>
  <c r="AV11" i="1"/>
  <c r="BW11" i="1" s="1"/>
  <c r="AX11" i="1" s="1"/>
  <c r="AV10" i="1"/>
  <c r="BW10" i="1" s="1"/>
  <c r="AX10" i="1" s="1"/>
  <c r="AV9" i="1"/>
  <c r="BW9" i="1" s="1"/>
  <c r="AX9" i="1" s="1"/>
  <c r="AV8" i="1"/>
  <c r="BW8" i="1" s="1"/>
  <c r="AX8" i="1" s="1"/>
  <c r="AV7" i="1"/>
  <c r="BW7" i="1" s="1"/>
  <c r="AX7" i="1" s="1"/>
  <c r="AV6" i="1"/>
  <c r="BW6" i="1" s="1"/>
  <c r="AX6" i="1" s="1"/>
  <c r="AV5" i="1"/>
  <c r="BW5" i="1" s="1"/>
  <c r="AX5" i="1" s="1"/>
  <c r="AV4" i="1"/>
  <c r="BW4" i="1" s="1"/>
  <c r="AX4" i="1" s="1"/>
  <c r="AP100" i="1"/>
  <c r="AP99" i="1"/>
  <c r="AP98" i="1"/>
  <c r="AP97" i="1"/>
  <c r="AP96" i="1"/>
  <c r="AP95" i="1"/>
  <c r="BV95" i="1" s="1"/>
  <c r="AR95" i="1" s="1"/>
  <c r="AP94" i="1"/>
  <c r="AP93" i="1"/>
  <c r="AP92" i="1"/>
  <c r="AP91" i="1"/>
  <c r="AP90" i="1"/>
  <c r="BV90" i="1" s="1"/>
  <c r="AR90" i="1" s="1"/>
  <c r="AP89" i="1"/>
  <c r="AP88" i="1"/>
  <c r="AP87" i="1"/>
  <c r="BV87" i="1" s="1"/>
  <c r="AR87" i="1" s="1"/>
  <c r="AP86" i="1"/>
  <c r="AP85" i="1"/>
  <c r="AP84" i="1"/>
  <c r="AP83" i="1"/>
  <c r="AP82" i="1"/>
  <c r="AP81" i="1"/>
  <c r="AP80" i="1"/>
  <c r="AP79" i="1"/>
  <c r="BV79" i="1" s="1"/>
  <c r="AR79" i="1" s="1"/>
  <c r="AP78" i="1"/>
  <c r="AP77" i="1"/>
  <c r="AP76" i="1"/>
  <c r="AP75" i="1"/>
  <c r="AP74" i="1"/>
  <c r="AP73" i="1"/>
  <c r="AP72" i="1"/>
  <c r="AP71" i="1"/>
  <c r="BV71" i="1" s="1"/>
  <c r="AR71" i="1" s="1"/>
  <c r="AP70" i="1"/>
  <c r="AP69" i="1"/>
  <c r="AP68" i="1"/>
  <c r="AP67" i="1"/>
  <c r="AP66" i="1"/>
  <c r="AP65" i="1"/>
  <c r="AP64" i="1"/>
  <c r="AP63" i="1"/>
  <c r="BV63" i="1" s="1"/>
  <c r="AR63" i="1" s="1"/>
  <c r="AP62" i="1"/>
  <c r="AP61" i="1"/>
  <c r="AP60" i="1"/>
  <c r="AP59" i="1"/>
  <c r="AP58" i="1"/>
  <c r="BV58" i="1" s="1"/>
  <c r="AR58" i="1" s="1"/>
  <c r="AP57" i="1"/>
  <c r="AP56" i="1"/>
  <c r="AP55" i="1"/>
  <c r="BV55" i="1" s="1"/>
  <c r="AR55" i="1" s="1"/>
  <c r="AP54" i="1"/>
  <c r="AP53" i="1"/>
  <c r="AP52" i="1"/>
  <c r="AP51" i="1"/>
  <c r="AP50" i="1"/>
  <c r="AP49" i="1"/>
  <c r="AP48" i="1"/>
  <c r="AP47" i="1"/>
  <c r="BV47" i="1" s="1"/>
  <c r="AR47" i="1" s="1"/>
  <c r="AP46" i="1"/>
  <c r="AP45" i="1"/>
  <c r="AP44" i="1"/>
  <c r="AP43" i="1"/>
  <c r="AP42" i="1"/>
  <c r="AP41" i="1"/>
  <c r="AP40" i="1"/>
  <c r="AP39" i="1"/>
  <c r="BV39" i="1" s="1"/>
  <c r="AR39" i="1" s="1"/>
  <c r="AP38" i="1"/>
  <c r="AP37" i="1"/>
  <c r="AP36" i="1"/>
  <c r="AP35" i="1"/>
  <c r="AP34" i="1"/>
  <c r="AP33" i="1"/>
  <c r="AP32" i="1"/>
  <c r="AP31" i="1"/>
  <c r="BV31" i="1" s="1"/>
  <c r="AR31" i="1" s="1"/>
  <c r="AP30" i="1"/>
  <c r="AP29" i="1"/>
  <c r="AP28" i="1"/>
  <c r="AP27" i="1"/>
  <c r="AP26" i="1"/>
  <c r="BV26" i="1" s="1"/>
  <c r="AR26" i="1" s="1"/>
  <c r="AP25" i="1"/>
  <c r="AP24" i="1"/>
  <c r="AP23" i="1"/>
  <c r="BV23" i="1" s="1"/>
  <c r="AR23" i="1" s="1"/>
  <c r="AP22" i="1"/>
  <c r="AP21" i="1"/>
  <c r="AP20" i="1"/>
  <c r="AP19" i="1"/>
  <c r="AP18" i="1"/>
  <c r="AP17" i="1"/>
  <c r="AP16" i="1"/>
  <c r="AP15" i="1"/>
  <c r="BV15" i="1" s="1"/>
  <c r="AR15" i="1" s="1"/>
  <c r="AP14" i="1"/>
  <c r="AP13" i="1"/>
  <c r="AP12" i="1"/>
  <c r="AP11" i="1"/>
  <c r="AP10" i="1"/>
  <c r="AP9" i="1"/>
  <c r="AP8" i="1"/>
  <c r="AP7" i="1"/>
  <c r="BV7" i="1" s="1"/>
  <c r="AR7" i="1" s="1"/>
  <c r="AP6" i="1"/>
  <c r="AP5" i="1"/>
  <c r="AP4" i="1"/>
  <c r="AJ100" i="1"/>
  <c r="BU100" i="1" s="1"/>
  <c r="AL100" i="1" s="1"/>
  <c r="AJ99" i="1"/>
  <c r="BU99" i="1" s="1"/>
  <c r="AL99" i="1" s="1"/>
  <c r="AJ98" i="1"/>
  <c r="BU98" i="1" s="1"/>
  <c r="AL98" i="1" s="1"/>
  <c r="AJ97" i="1"/>
  <c r="BU97" i="1" s="1"/>
  <c r="AL97" i="1" s="1"/>
  <c r="AJ96" i="1"/>
  <c r="BU96" i="1" s="1"/>
  <c r="AL96" i="1" s="1"/>
  <c r="AJ95" i="1"/>
  <c r="BU95" i="1" s="1"/>
  <c r="AL95" i="1" s="1"/>
  <c r="AJ94" i="1"/>
  <c r="BU94" i="1" s="1"/>
  <c r="AL94" i="1" s="1"/>
  <c r="AJ93" i="1"/>
  <c r="BU93" i="1" s="1"/>
  <c r="AL93" i="1" s="1"/>
  <c r="AJ92" i="1"/>
  <c r="BU92" i="1" s="1"/>
  <c r="AL92" i="1" s="1"/>
  <c r="AJ91" i="1"/>
  <c r="BU91" i="1" s="1"/>
  <c r="AL91" i="1" s="1"/>
  <c r="AJ90" i="1"/>
  <c r="BU90" i="1" s="1"/>
  <c r="AL90" i="1" s="1"/>
  <c r="AJ89" i="1"/>
  <c r="BU89" i="1" s="1"/>
  <c r="AL89" i="1" s="1"/>
  <c r="AJ88" i="1"/>
  <c r="BU88" i="1" s="1"/>
  <c r="AL88" i="1" s="1"/>
  <c r="AJ87" i="1"/>
  <c r="BU87" i="1" s="1"/>
  <c r="AL87" i="1" s="1"/>
  <c r="AJ86" i="1"/>
  <c r="BU86" i="1" s="1"/>
  <c r="AL86" i="1" s="1"/>
  <c r="AJ85" i="1"/>
  <c r="BU85" i="1" s="1"/>
  <c r="AL85" i="1" s="1"/>
  <c r="AJ84" i="1"/>
  <c r="BU84" i="1" s="1"/>
  <c r="AL84" i="1" s="1"/>
  <c r="AJ83" i="1"/>
  <c r="BU83" i="1" s="1"/>
  <c r="AL83" i="1" s="1"/>
  <c r="AJ82" i="1"/>
  <c r="BU82" i="1" s="1"/>
  <c r="AL82" i="1" s="1"/>
  <c r="AJ81" i="1"/>
  <c r="BU81" i="1" s="1"/>
  <c r="AL81" i="1" s="1"/>
  <c r="AJ80" i="1"/>
  <c r="BU80" i="1" s="1"/>
  <c r="AL80" i="1" s="1"/>
  <c r="AJ79" i="1"/>
  <c r="BU79" i="1" s="1"/>
  <c r="AL79" i="1" s="1"/>
  <c r="AJ78" i="1"/>
  <c r="BU78" i="1" s="1"/>
  <c r="AL78" i="1" s="1"/>
  <c r="AJ77" i="1"/>
  <c r="BU77" i="1" s="1"/>
  <c r="AL77" i="1" s="1"/>
  <c r="AJ76" i="1"/>
  <c r="BU76" i="1" s="1"/>
  <c r="AL76" i="1" s="1"/>
  <c r="AJ75" i="1"/>
  <c r="BU75" i="1" s="1"/>
  <c r="AL75" i="1" s="1"/>
  <c r="AJ74" i="1"/>
  <c r="BU74" i="1" s="1"/>
  <c r="AL74" i="1" s="1"/>
  <c r="AJ73" i="1"/>
  <c r="BU73" i="1" s="1"/>
  <c r="AL73" i="1" s="1"/>
  <c r="AJ72" i="1"/>
  <c r="BU72" i="1" s="1"/>
  <c r="AL72" i="1" s="1"/>
  <c r="AJ71" i="1"/>
  <c r="BU71" i="1" s="1"/>
  <c r="AL71" i="1" s="1"/>
  <c r="AJ70" i="1"/>
  <c r="BU70" i="1" s="1"/>
  <c r="AL70" i="1" s="1"/>
  <c r="AJ69" i="1"/>
  <c r="BU69" i="1" s="1"/>
  <c r="AL69" i="1" s="1"/>
  <c r="AJ68" i="1"/>
  <c r="BU68" i="1" s="1"/>
  <c r="AL68" i="1" s="1"/>
  <c r="AJ67" i="1"/>
  <c r="BU67" i="1" s="1"/>
  <c r="AL67" i="1" s="1"/>
  <c r="AJ66" i="1"/>
  <c r="BU66" i="1" s="1"/>
  <c r="AL66" i="1" s="1"/>
  <c r="AJ65" i="1"/>
  <c r="BU65" i="1" s="1"/>
  <c r="AL65" i="1" s="1"/>
  <c r="AJ64" i="1"/>
  <c r="BU64" i="1" s="1"/>
  <c r="AL64" i="1" s="1"/>
  <c r="AJ63" i="1"/>
  <c r="BU63" i="1" s="1"/>
  <c r="AL63" i="1" s="1"/>
  <c r="AJ62" i="1"/>
  <c r="BU62" i="1" s="1"/>
  <c r="AL62" i="1" s="1"/>
  <c r="AJ61" i="1"/>
  <c r="BU61" i="1" s="1"/>
  <c r="AL61" i="1" s="1"/>
  <c r="AJ60" i="1"/>
  <c r="BU60" i="1" s="1"/>
  <c r="AL60" i="1" s="1"/>
  <c r="AJ59" i="1"/>
  <c r="BU59" i="1" s="1"/>
  <c r="AL59" i="1" s="1"/>
  <c r="AJ58" i="1"/>
  <c r="BU58" i="1" s="1"/>
  <c r="AL58" i="1" s="1"/>
  <c r="AJ57" i="1"/>
  <c r="BU57" i="1" s="1"/>
  <c r="AL57" i="1" s="1"/>
  <c r="AJ56" i="1"/>
  <c r="BU56" i="1" s="1"/>
  <c r="AL56" i="1" s="1"/>
  <c r="AJ55" i="1"/>
  <c r="BU55" i="1" s="1"/>
  <c r="AL55" i="1" s="1"/>
  <c r="AJ54" i="1"/>
  <c r="BU54" i="1" s="1"/>
  <c r="AL54" i="1" s="1"/>
  <c r="AJ53" i="1"/>
  <c r="BU53" i="1" s="1"/>
  <c r="AL53" i="1" s="1"/>
  <c r="AJ52" i="1"/>
  <c r="BU52" i="1" s="1"/>
  <c r="AL52" i="1" s="1"/>
  <c r="AJ51" i="1"/>
  <c r="BU51" i="1" s="1"/>
  <c r="AL51" i="1" s="1"/>
  <c r="AJ50" i="1"/>
  <c r="BU50" i="1" s="1"/>
  <c r="AL50" i="1" s="1"/>
  <c r="AJ49" i="1"/>
  <c r="BU49" i="1" s="1"/>
  <c r="AL49" i="1" s="1"/>
  <c r="AJ48" i="1"/>
  <c r="BU48" i="1" s="1"/>
  <c r="AL48" i="1" s="1"/>
  <c r="AJ47" i="1"/>
  <c r="BU47" i="1" s="1"/>
  <c r="AL47" i="1" s="1"/>
  <c r="AJ46" i="1"/>
  <c r="BU46" i="1" s="1"/>
  <c r="AL46" i="1" s="1"/>
  <c r="AJ45" i="1"/>
  <c r="BU45" i="1" s="1"/>
  <c r="AL45" i="1" s="1"/>
  <c r="AJ44" i="1"/>
  <c r="BU44" i="1" s="1"/>
  <c r="AL44" i="1" s="1"/>
  <c r="AJ43" i="1"/>
  <c r="BU43" i="1" s="1"/>
  <c r="AL43" i="1" s="1"/>
  <c r="AJ42" i="1"/>
  <c r="BU42" i="1" s="1"/>
  <c r="AL42" i="1" s="1"/>
  <c r="AJ41" i="1"/>
  <c r="BU41" i="1" s="1"/>
  <c r="AL41" i="1" s="1"/>
  <c r="AJ40" i="1"/>
  <c r="BU40" i="1" s="1"/>
  <c r="AL40" i="1" s="1"/>
  <c r="AJ39" i="1"/>
  <c r="BU39" i="1" s="1"/>
  <c r="AL39" i="1" s="1"/>
  <c r="AJ38" i="1"/>
  <c r="BU38" i="1" s="1"/>
  <c r="AL38" i="1" s="1"/>
  <c r="AJ37" i="1"/>
  <c r="BU37" i="1" s="1"/>
  <c r="AL37" i="1" s="1"/>
  <c r="AJ36" i="1"/>
  <c r="BU36" i="1" s="1"/>
  <c r="AL36" i="1" s="1"/>
  <c r="AJ35" i="1"/>
  <c r="BU35" i="1" s="1"/>
  <c r="AL35" i="1" s="1"/>
  <c r="AJ34" i="1"/>
  <c r="BU34" i="1" s="1"/>
  <c r="AL34" i="1" s="1"/>
  <c r="AJ33" i="1"/>
  <c r="BU33" i="1" s="1"/>
  <c r="AL33" i="1" s="1"/>
  <c r="AJ32" i="1"/>
  <c r="BU32" i="1" s="1"/>
  <c r="AL32" i="1" s="1"/>
  <c r="AJ31" i="1"/>
  <c r="BU31" i="1" s="1"/>
  <c r="AL31" i="1" s="1"/>
  <c r="AJ30" i="1"/>
  <c r="BU30" i="1" s="1"/>
  <c r="AL30" i="1" s="1"/>
  <c r="AJ29" i="1"/>
  <c r="BU29" i="1" s="1"/>
  <c r="AL29" i="1" s="1"/>
  <c r="AJ28" i="1"/>
  <c r="BU28" i="1" s="1"/>
  <c r="AL28" i="1" s="1"/>
  <c r="AJ27" i="1"/>
  <c r="BU27" i="1" s="1"/>
  <c r="AL27" i="1" s="1"/>
  <c r="AJ26" i="1"/>
  <c r="BU26" i="1" s="1"/>
  <c r="AL26" i="1" s="1"/>
  <c r="AJ25" i="1"/>
  <c r="BU25" i="1" s="1"/>
  <c r="AL25" i="1" s="1"/>
  <c r="AJ24" i="1"/>
  <c r="BU24" i="1" s="1"/>
  <c r="AL24" i="1" s="1"/>
  <c r="AJ23" i="1"/>
  <c r="BU23" i="1" s="1"/>
  <c r="AL23" i="1" s="1"/>
  <c r="AJ22" i="1"/>
  <c r="BU22" i="1" s="1"/>
  <c r="AL22" i="1" s="1"/>
  <c r="AJ21" i="1"/>
  <c r="BU21" i="1" s="1"/>
  <c r="AL21" i="1" s="1"/>
  <c r="AJ20" i="1"/>
  <c r="BU20" i="1" s="1"/>
  <c r="AL20" i="1" s="1"/>
  <c r="AJ19" i="1"/>
  <c r="BU19" i="1" s="1"/>
  <c r="AL19" i="1" s="1"/>
  <c r="AJ18" i="1"/>
  <c r="BU18" i="1" s="1"/>
  <c r="AL18" i="1" s="1"/>
  <c r="AJ17" i="1"/>
  <c r="BU17" i="1" s="1"/>
  <c r="AL17" i="1" s="1"/>
  <c r="AJ16" i="1"/>
  <c r="BU16" i="1" s="1"/>
  <c r="AL16" i="1" s="1"/>
  <c r="AJ15" i="1"/>
  <c r="BU15" i="1" s="1"/>
  <c r="AL15" i="1" s="1"/>
  <c r="AJ14" i="1"/>
  <c r="BU14" i="1" s="1"/>
  <c r="AL14" i="1" s="1"/>
  <c r="AJ13" i="1"/>
  <c r="BU13" i="1" s="1"/>
  <c r="AL13" i="1" s="1"/>
  <c r="AJ12" i="1"/>
  <c r="BU12" i="1" s="1"/>
  <c r="AL12" i="1" s="1"/>
  <c r="AJ11" i="1"/>
  <c r="BU11" i="1" s="1"/>
  <c r="AL11" i="1" s="1"/>
  <c r="AJ10" i="1"/>
  <c r="BU10" i="1" s="1"/>
  <c r="AL10" i="1" s="1"/>
  <c r="AJ9" i="1"/>
  <c r="BU9" i="1" s="1"/>
  <c r="AL9" i="1" s="1"/>
  <c r="AJ8" i="1"/>
  <c r="BU8" i="1" s="1"/>
  <c r="AL8" i="1" s="1"/>
  <c r="AJ7" i="1"/>
  <c r="BU7" i="1" s="1"/>
  <c r="AL7" i="1" s="1"/>
  <c r="AJ6" i="1"/>
  <c r="BU6" i="1" s="1"/>
  <c r="AL6" i="1" s="1"/>
  <c r="AJ5" i="1"/>
  <c r="BU5" i="1" s="1"/>
  <c r="AL5" i="1" s="1"/>
  <c r="AJ4" i="1"/>
  <c r="BU4" i="1" s="1"/>
  <c r="AL4" i="1" s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3" i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D3" i="20" l="1"/>
  <c r="D3" i="18"/>
  <c r="U4" i="6"/>
  <c r="M4" i="6" s="1"/>
  <c r="U6" i="6"/>
  <c r="M6" i="6" s="1"/>
  <c r="CM100" i="1" s="1"/>
  <c r="CP100" i="1" s="1"/>
  <c r="U5" i="6"/>
  <c r="M5" i="6" s="1"/>
  <c r="D2" i="21"/>
  <c r="D2" i="19"/>
  <c r="D2" i="18"/>
  <c r="D3" i="19"/>
  <c r="E3" i="20"/>
  <c r="E3" i="18"/>
  <c r="E3" i="19"/>
  <c r="E2" i="18"/>
  <c r="E2" i="19"/>
  <c r="E2" i="20"/>
  <c r="CM80" i="1"/>
  <c r="CP80" i="1" s="1"/>
  <c r="CM40" i="1"/>
  <c r="CP40" i="1" s="1"/>
  <c r="CM36" i="1"/>
  <c r="CP36" i="1" s="1"/>
  <c r="CM20" i="1"/>
  <c r="CP20" i="1" s="1"/>
  <c r="CM16" i="1"/>
  <c r="CP16" i="1" s="1"/>
  <c r="CM12" i="1"/>
  <c r="CP12" i="1" s="1"/>
  <c r="CM4" i="1"/>
  <c r="CP4" i="1" s="1"/>
  <c r="CM95" i="1"/>
  <c r="CP95" i="1" s="1"/>
  <c r="CM90" i="1"/>
  <c r="CP90" i="1" s="1"/>
  <c r="CM79" i="1"/>
  <c r="CP79" i="1" s="1"/>
  <c r="CM74" i="1"/>
  <c r="CP74" i="1" s="1"/>
  <c r="CM69" i="1"/>
  <c r="CP69" i="1" s="1"/>
  <c r="CM58" i="1"/>
  <c r="CP58" i="1" s="1"/>
  <c r="CM53" i="1"/>
  <c r="CP53" i="1" s="1"/>
  <c r="CM47" i="1"/>
  <c r="CP47" i="1" s="1"/>
  <c r="CM37" i="1"/>
  <c r="CP37" i="1" s="1"/>
  <c r="CM31" i="1"/>
  <c r="CP31" i="1" s="1"/>
  <c r="CM26" i="1"/>
  <c r="CP26" i="1" s="1"/>
  <c r="CM21" i="1"/>
  <c r="CP21" i="1" s="1"/>
  <c r="CM15" i="1"/>
  <c r="CP15" i="1" s="1"/>
  <c r="CM10" i="1"/>
  <c r="CP10" i="1" s="1"/>
  <c r="CM5" i="1"/>
  <c r="CP5" i="1" s="1"/>
  <c r="CM3" i="1"/>
  <c r="CP3" i="1" s="1"/>
  <c r="CM11" i="1"/>
  <c r="CP11" i="1" s="1"/>
  <c r="CM18" i="1"/>
  <c r="CP18" i="1" s="1"/>
  <c r="CM25" i="1"/>
  <c r="CP25" i="1" s="1"/>
  <c r="CM33" i="1"/>
  <c r="CP33" i="1" s="1"/>
  <c r="CM39" i="1"/>
  <c r="CP39" i="1" s="1"/>
  <c r="CM46" i="1"/>
  <c r="CP46" i="1" s="1"/>
  <c r="CM54" i="1"/>
  <c r="CP54" i="1" s="1"/>
  <c r="CM61" i="1"/>
  <c r="CP61" i="1" s="1"/>
  <c r="CM67" i="1"/>
  <c r="CP67" i="1" s="1"/>
  <c r="CM75" i="1"/>
  <c r="CP75" i="1" s="1"/>
  <c r="CM82" i="1"/>
  <c r="CP82" i="1" s="1"/>
  <c r="CM89" i="1"/>
  <c r="CP89" i="1" s="1"/>
  <c r="CM97" i="1"/>
  <c r="CP97" i="1" s="1"/>
  <c r="CM6" i="1"/>
  <c r="CP6" i="1" s="1"/>
  <c r="CM13" i="1"/>
  <c r="CP13" i="1" s="1"/>
  <c r="CM19" i="1"/>
  <c r="CP19" i="1" s="1"/>
  <c r="CM27" i="1"/>
  <c r="CP27" i="1" s="1"/>
  <c r="CM34" i="1"/>
  <c r="CP34" i="1" s="1"/>
  <c r="CM41" i="1"/>
  <c r="CP41" i="1" s="1"/>
  <c r="CM49" i="1"/>
  <c r="CP49" i="1" s="1"/>
  <c r="CM55" i="1"/>
  <c r="CP55" i="1" s="1"/>
  <c r="CM62" i="1"/>
  <c r="CP62" i="1" s="1"/>
  <c r="CM70" i="1"/>
  <c r="CP70" i="1" s="1"/>
  <c r="CM77" i="1"/>
  <c r="CP77" i="1" s="1"/>
  <c r="CM83" i="1"/>
  <c r="CP83" i="1" s="1"/>
  <c r="CM91" i="1"/>
  <c r="CP91" i="1" s="1"/>
  <c r="CM98" i="1"/>
  <c r="CP98" i="1" s="1"/>
  <c r="BV13" i="1"/>
  <c r="AR13" i="1" s="1"/>
  <c r="BV37" i="1"/>
  <c r="AR37" i="1" s="1"/>
  <c r="BV57" i="1"/>
  <c r="AR57" i="1" s="1"/>
  <c r="BV77" i="1"/>
  <c r="AR77" i="1" s="1"/>
  <c r="BV97" i="1"/>
  <c r="AR97" i="1" s="1"/>
  <c r="BV14" i="1"/>
  <c r="AR14" i="1" s="1"/>
  <c r="BV22" i="1"/>
  <c r="AR22" i="1" s="1"/>
  <c r="BV30" i="1"/>
  <c r="AR30" i="1" s="1"/>
  <c r="BV38" i="1"/>
  <c r="AR38" i="1" s="1"/>
  <c r="BV46" i="1"/>
  <c r="AR46" i="1" s="1"/>
  <c r="BV54" i="1"/>
  <c r="AR54" i="1" s="1"/>
  <c r="BV62" i="1"/>
  <c r="AR62" i="1" s="1"/>
  <c r="BV70" i="1"/>
  <c r="AR70" i="1" s="1"/>
  <c r="BV78" i="1"/>
  <c r="AR78" i="1" s="1"/>
  <c r="BV86" i="1"/>
  <c r="AR86" i="1" s="1"/>
  <c r="BV94" i="1"/>
  <c r="AR94" i="1" s="1"/>
  <c r="BV18" i="1"/>
  <c r="AR18" i="1" s="1"/>
  <c r="BV50" i="1"/>
  <c r="AR50" i="1" s="1"/>
  <c r="BV82" i="1"/>
  <c r="AR82" i="1" s="1"/>
  <c r="BV5" i="1"/>
  <c r="AR5" i="1" s="1"/>
  <c r="BV21" i="1"/>
  <c r="AR21" i="1" s="1"/>
  <c r="BV29" i="1"/>
  <c r="AR29" i="1" s="1"/>
  <c r="BV41" i="1"/>
  <c r="AR41" i="1" s="1"/>
  <c r="BV49" i="1"/>
  <c r="AR49" i="1" s="1"/>
  <c r="BV61" i="1"/>
  <c r="AR61" i="1" s="1"/>
  <c r="BV69" i="1"/>
  <c r="AR69" i="1" s="1"/>
  <c r="BV81" i="1"/>
  <c r="AR81" i="1" s="1"/>
  <c r="BV89" i="1"/>
  <c r="AR89" i="1" s="1"/>
  <c r="BV11" i="1"/>
  <c r="AR11" i="1" s="1"/>
  <c r="BV19" i="1"/>
  <c r="AR19" i="1" s="1"/>
  <c r="BV27" i="1"/>
  <c r="AR27" i="1" s="1"/>
  <c r="BV35" i="1"/>
  <c r="AR35" i="1" s="1"/>
  <c r="BV43" i="1"/>
  <c r="AR43" i="1" s="1"/>
  <c r="BV51" i="1"/>
  <c r="AR51" i="1" s="1"/>
  <c r="BV59" i="1"/>
  <c r="AR59" i="1" s="1"/>
  <c r="BV67" i="1"/>
  <c r="AR67" i="1" s="1"/>
  <c r="BV75" i="1"/>
  <c r="AR75" i="1" s="1"/>
  <c r="BV83" i="1"/>
  <c r="AR83" i="1" s="1"/>
  <c r="BV91" i="1"/>
  <c r="AR91" i="1" s="1"/>
  <c r="BV99" i="1"/>
  <c r="AR99" i="1" s="1"/>
  <c r="BV10" i="1"/>
  <c r="AR10" i="1" s="1"/>
  <c r="BV42" i="1"/>
  <c r="AR42" i="1" s="1"/>
  <c r="BV74" i="1"/>
  <c r="AR74" i="1" s="1"/>
  <c r="BV9" i="1"/>
  <c r="AR9" i="1" s="1"/>
  <c r="BV17" i="1"/>
  <c r="AR17" i="1" s="1"/>
  <c r="BV25" i="1"/>
  <c r="AR25" i="1" s="1"/>
  <c r="BV33" i="1"/>
  <c r="AR33" i="1" s="1"/>
  <c r="BV45" i="1"/>
  <c r="AR45" i="1" s="1"/>
  <c r="BV53" i="1"/>
  <c r="AR53" i="1" s="1"/>
  <c r="BV65" i="1"/>
  <c r="AR65" i="1" s="1"/>
  <c r="BV73" i="1"/>
  <c r="AR73" i="1" s="1"/>
  <c r="BV85" i="1"/>
  <c r="AR85" i="1" s="1"/>
  <c r="BV93" i="1"/>
  <c r="AR93" i="1" s="1"/>
  <c r="BV6" i="1"/>
  <c r="AR6" i="1" s="1"/>
  <c r="BV4" i="1"/>
  <c r="AR4" i="1" s="1"/>
  <c r="BV8" i="1"/>
  <c r="AR8" i="1" s="1"/>
  <c r="BV12" i="1"/>
  <c r="AR12" i="1" s="1"/>
  <c r="BV16" i="1"/>
  <c r="AR16" i="1" s="1"/>
  <c r="BV20" i="1"/>
  <c r="AR20" i="1" s="1"/>
  <c r="BV24" i="1"/>
  <c r="AR24" i="1" s="1"/>
  <c r="BV28" i="1"/>
  <c r="AR28" i="1" s="1"/>
  <c r="BV32" i="1"/>
  <c r="AR32" i="1" s="1"/>
  <c r="BV36" i="1"/>
  <c r="AR36" i="1" s="1"/>
  <c r="BV40" i="1"/>
  <c r="AR40" i="1" s="1"/>
  <c r="BV44" i="1"/>
  <c r="AR44" i="1" s="1"/>
  <c r="BV48" i="1"/>
  <c r="AR48" i="1" s="1"/>
  <c r="BV52" i="1"/>
  <c r="AR52" i="1" s="1"/>
  <c r="BV56" i="1"/>
  <c r="AR56" i="1" s="1"/>
  <c r="BV60" i="1"/>
  <c r="AR60" i="1" s="1"/>
  <c r="BV64" i="1"/>
  <c r="AR64" i="1" s="1"/>
  <c r="BV68" i="1"/>
  <c r="AR68" i="1" s="1"/>
  <c r="BV72" i="1"/>
  <c r="AR72" i="1" s="1"/>
  <c r="BV76" i="1"/>
  <c r="AR76" i="1" s="1"/>
  <c r="BV80" i="1"/>
  <c r="AR80" i="1" s="1"/>
  <c r="BV84" i="1"/>
  <c r="AR84" i="1" s="1"/>
  <c r="BV88" i="1"/>
  <c r="AR88" i="1" s="1"/>
  <c r="BV92" i="1"/>
  <c r="AR92" i="1" s="1"/>
  <c r="BV96" i="1"/>
  <c r="AR96" i="1" s="1"/>
  <c r="BV100" i="1"/>
  <c r="AR100" i="1" s="1"/>
  <c r="BV34" i="1"/>
  <c r="AR34" i="1" s="1"/>
  <c r="BV66" i="1"/>
  <c r="AR66" i="1" s="1"/>
  <c r="BV98" i="1"/>
  <c r="AR98" i="1" s="1"/>
  <c r="BS100" i="1"/>
  <c r="BR100" i="1"/>
  <c r="BQ100" i="1"/>
  <c r="BS99" i="1"/>
  <c r="BR99" i="1"/>
  <c r="BQ99" i="1"/>
  <c r="BS98" i="1"/>
  <c r="BR98" i="1"/>
  <c r="BQ98" i="1"/>
  <c r="BS97" i="1"/>
  <c r="BR97" i="1"/>
  <c r="BQ97" i="1"/>
  <c r="BS96" i="1"/>
  <c r="BR96" i="1"/>
  <c r="BQ96" i="1"/>
  <c r="BS95" i="1"/>
  <c r="BR95" i="1"/>
  <c r="BQ95" i="1"/>
  <c r="BS94" i="1"/>
  <c r="BR94" i="1"/>
  <c r="BQ94" i="1"/>
  <c r="BS93" i="1"/>
  <c r="BR93" i="1"/>
  <c r="BQ93" i="1"/>
  <c r="BS92" i="1"/>
  <c r="BR92" i="1"/>
  <c r="BQ92" i="1"/>
  <c r="BS91" i="1"/>
  <c r="BR91" i="1"/>
  <c r="BQ91" i="1"/>
  <c r="BS90" i="1"/>
  <c r="BR90" i="1"/>
  <c r="BQ90" i="1"/>
  <c r="BS89" i="1"/>
  <c r="BR89" i="1"/>
  <c r="BQ89" i="1"/>
  <c r="BS88" i="1"/>
  <c r="BR88" i="1"/>
  <c r="BQ88" i="1"/>
  <c r="BS87" i="1"/>
  <c r="BR87" i="1"/>
  <c r="BQ87" i="1"/>
  <c r="BS86" i="1"/>
  <c r="BR86" i="1"/>
  <c r="BQ86" i="1"/>
  <c r="BS85" i="1"/>
  <c r="BR85" i="1"/>
  <c r="BQ85" i="1"/>
  <c r="BS84" i="1"/>
  <c r="BR84" i="1"/>
  <c r="BQ84" i="1"/>
  <c r="BS83" i="1"/>
  <c r="BR83" i="1"/>
  <c r="BQ83" i="1"/>
  <c r="BS82" i="1"/>
  <c r="BR82" i="1"/>
  <c r="BQ82" i="1"/>
  <c r="BS81" i="1"/>
  <c r="BR81" i="1"/>
  <c r="BQ81" i="1"/>
  <c r="BS80" i="1"/>
  <c r="BR80" i="1"/>
  <c r="BQ80" i="1"/>
  <c r="BS79" i="1"/>
  <c r="BR79" i="1"/>
  <c r="BQ79" i="1"/>
  <c r="BS78" i="1"/>
  <c r="BR78" i="1"/>
  <c r="BQ78" i="1"/>
  <c r="BS77" i="1"/>
  <c r="BR77" i="1"/>
  <c r="BQ77" i="1"/>
  <c r="BS76" i="1"/>
  <c r="BR76" i="1"/>
  <c r="BQ76" i="1"/>
  <c r="BS75" i="1"/>
  <c r="BR75" i="1"/>
  <c r="BQ75" i="1"/>
  <c r="BS74" i="1"/>
  <c r="BR74" i="1"/>
  <c r="BQ74" i="1"/>
  <c r="BS73" i="1"/>
  <c r="BR73" i="1"/>
  <c r="BQ73" i="1"/>
  <c r="BS72" i="1"/>
  <c r="BR72" i="1"/>
  <c r="BQ72" i="1"/>
  <c r="BS71" i="1"/>
  <c r="BR71" i="1"/>
  <c r="BQ71" i="1"/>
  <c r="BS70" i="1"/>
  <c r="BR70" i="1"/>
  <c r="BQ70" i="1"/>
  <c r="BS69" i="1"/>
  <c r="BR69" i="1"/>
  <c r="BQ69" i="1"/>
  <c r="BS68" i="1"/>
  <c r="BR68" i="1"/>
  <c r="BQ68" i="1"/>
  <c r="BS67" i="1"/>
  <c r="BR67" i="1"/>
  <c r="BQ67" i="1"/>
  <c r="BS66" i="1"/>
  <c r="BR66" i="1"/>
  <c r="BQ66" i="1"/>
  <c r="BS65" i="1"/>
  <c r="BR65" i="1"/>
  <c r="BQ65" i="1"/>
  <c r="BS64" i="1"/>
  <c r="BR64" i="1"/>
  <c r="BQ64" i="1"/>
  <c r="BS63" i="1"/>
  <c r="BR63" i="1"/>
  <c r="BQ63" i="1"/>
  <c r="BS62" i="1"/>
  <c r="BR62" i="1"/>
  <c r="BQ62" i="1"/>
  <c r="BS61" i="1"/>
  <c r="BR61" i="1"/>
  <c r="BQ61" i="1"/>
  <c r="BS60" i="1"/>
  <c r="BR60" i="1"/>
  <c r="BQ60" i="1"/>
  <c r="BS59" i="1"/>
  <c r="BR59" i="1"/>
  <c r="BQ59" i="1"/>
  <c r="BS58" i="1"/>
  <c r="BR58" i="1"/>
  <c r="BQ58" i="1"/>
  <c r="BS57" i="1"/>
  <c r="BR57" i="1"/>
  <c r="BQ57" i="1"/>
  <c r="BS56" i="1"/>
  <c r="BR56" i="1"/>
  <c r="BQ56" i="1"/>
  <c r="BS55" i="1"/>
  <c r="BR55" i="1"/>
  <c r="BQ55" i="1"/>
  <c r="BS54" i="1"/>
  <c r="BR54" i="1"/>
  <c r="BQ54" i="1"/>
  <c r="BS53" i="1"/>
  <c r="BR53" i="1"/>
  <c r="BQ53" i="1"/>
  <c r="BS52" i="1"/>
  <c r="BR52" i="1"/>
  <c r="BQ52" i="1"/>
  <c r="BS51" i="1"/>
  <c r="BR51" i="1"/>
  <c r="BQ51" i="1"/>
  <c r="BS50" i="1"/>
  <c r="BR50" i="1"/>
  <c r="BQ50" i="1"/>
  <c r="BS49" i="1"/>
  <c r="BR49" i="1"/>
  <c r="BQ49" i="1"/>
  <c r="BS48" i="1"/>
  <c r="BR48" i="1"/>
  <c r="BQ48" i="1"/>
  <c r="BS47" i="1"/>
  <c r="BR47" i="1"/>
  <c r="BQ47" i="1"/>
  <c r="BS46" i="1"/>
  <c r="BR46" i="1"/>
  <c r="BQ46" i="1"/>
  <c r="BS45" i="1"/>
  <c r="AV45" i="1" s="1"/>
  <c r="BW45" i="1" s="1"/>
  <c r="AX45" i="1" s="1"/>
  <c r="BR45" i="1"/>
  <c r="BQ45" i="1"/>
  <c r="BS44" i="1"/>
  <c r="BR44" i="1"/>
  <c r="BQ44" i="1"/>
  <c r="BS43" i="1"/>
  <c r="BR43" i="1"/>
  <c r="BQ43" i="1"/>
  <c r="BS42" i="1"/>
  <c r="BR42" i="1"/>
  <c r="BQ42" i="1"/>
  <c r="BS41" i="1"/>
  <c r="BR41" i="1"/>
  <c r="BQ41" i="1"/>
  <c r="BS40" i="1"/>
  <c r="BR40" i="1"/>
  <c r="BQ40" i="1"/>
  <c r="BS39" i="1"/>
  <c r="BR39" i="1"/>
  <c r="BQ39" i="1"/>
  <c r="BS38" i="1"/>
  <c r="BR38" i="1"/>
  <c r="BQ38" i="1"/>
  <c r="BS37" i="1"/>
  <c r="BR37" i="1"/>
  <c r="BQ37" i="1"/>
  <c r="BS36" i="1"/>
  <c r="BR36" i="1"/>
  <c r="BQ36" i="1"/>
  <c r="BS35" i="1"/>
  <c r="BR35" i="1"/>
  <c r="BQ35" i="1"/>
  <c r="BS34" i="1"/>
  <c r="BR34" i="1"/>
  <c r="BQ34" i="1"/>
  <c r="BS33" i="1"/>
  <c r="BR33" i="1"/>
  <c r="BQ33" i="1"/>
  <c r="BS32" i="1"/>
  <c r="BR32" i="1"/>
  <c r="BQ32" i="1"/>
  <c r="BS31" i="1"/>
  <c r="BR31" i="1"/>
  <c r="BQ31" i="1"/>
  <c r="BS30" i="1"/>
  <c r="BR30" i="1"/>
  <c r="BQ30" i="1"/>
  <c r="BS29" i="1"/>
  <c r="BR29" i="1"/>
  <c r="BQ29" i="1"/>
  <c r="BS28" i="1"/>
  <c r="BR28" i="1"/>
  <c r="BQ28" i="1"/>
  <c r="BS27" i="1"/>
  <c r="BR27" i="1"/>
  <c r="BQ27" i="1"/>
  <c r="BS26" i="1"/>
  <c r="BR26" i="1"/>
  <c r="BQ26" i="1"/>
  <c r="BS25" i="1"/>
  <c r="BR25" i="1"/>
  <c r="BQ25" i="1"/>
  <c r="BS24" i="1"/>
  <c r="BR24" i="1"/>
  <c r="BQ24" i="1"/>
  <c r="BS23" i="1"/>
  <c r="BR23" i="1"/>
  <c r="BQ23" i="1"/>
  <c r="BS22" i="1"/>
  <c r="BR22" i="1"/>
  <c r="BQ22" i="1"/>
  <c r="BS21" i="1"/>
  <c r="BR21" i="1"/>
  <c r="BQ21" i="1"/>
  <c r="BS20" i="1"/>
  <c r="BR20" i="1"/>
  <c r="BQ20" i="1"/>
  <c r="BS19" i="1"/>
  <c r="BR19" i="1"/>
  <c r="BQ19" i="1"/>
  <c r="BS18" i="1"/>
  <c r="BR18" i="1"/>
  <c r="BQ18" i="1"/>
  <c r="BS17" i="1"/>
  <c r="BR17" i="1"/>
  <c r="BQ17" i="1"/>
  <c r="BS16" i="1"/>
  <c r="BR16" i="1"/>
  <c r="BQ16" i="1"/>
  <c r="BS15" i="1"/>
  <c r="BR15" i="1"/>
  <c r="BQ15" i="1"/>
  <c r="BS14" i="1"/>
  <c r="BR14" i="1"/>
  <c r="BQ14" i="1"/>
  <c r="BS13" i="1"/>
  <c r="BR13" i="1"/>
  <c r="BQ13" i="1"/>
  <c r="BS12" i="1"/>
  <c r="BR12" i="1"/>
  <c r="BQ12" i="1"/>
  <c r="BS11" i="1"/>
  <c r="BR11" i="1"/>
  <c r="BQ11" i="1"/>
  <c r="BS10" i="1"/>
  <c r="BR10" i="1"/>
  <c r="BQ10" i="1"/>
  <c r="BS9" i="1"/>
  <c r="BR9" i="1"/>
  <c r="BQ9" i="1"/>
  <c r="BS8" i="1"/>
  <c r="BR8" i="1"/>
  <c r="BQ8" i="1"/>
  <c r="BS7" i="1"/>
  <c r="BR7" i="1"/>
  <c r="BQ7" i="1"/>
  <c r="BS6" i="1"/>
  <c r="BR6" i="1"/>
  <c r="BQ6" i="1"/>
  <c r="BS5" i="1"/>
  <c r="BR5" i="1"/>
  <c r="BQ5" i="1"/>
  <c r="BS4" i="1"/>
  <c r="BR4" i="1"/>
  <c r="BQ4" i="1"/>
  <c r="BS3" i="1"/>
  <c r="AV3" i="1" s="1"/>
  <c r="BR3" i="1"/>
  <c r="AP3" i="1" s="1"/>
  <c r="BQ3" i="1"/>
  <c r="AJ3" i="1" s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7" i="1"/>
  <c r="BO6" i="1"/>
  <c r="BO5" i="1"/>
  <c r="BO4" i="1"/>
  <c r="D4" i="1" s="1"/>
  <c r="BO3" i="1"/>
  <c r="BO2" i="1"/>
  <c r="D2" i="1" s="1"/>
  <c r="AD2" i="1"/>
  <c r="AA2" i="1"/>
  <c r="BP2" i="1"/>
  <c r="X2" i="1" s="1"/>
  <c r="J53" i="6"/>
  <c r="I53" i="6"/>
  <c r="BR2" i="1" s="1"/>
  <c r="AP2" i="1" s="1"/>
  <c r="H53" i="6"/>
  <c r="BQ2" i="1" s="1"/>
  <c r="AJ2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  <c r="W3" i="1"/>
  <c r="AD4" i="1"/>
  <c r="AE4" i="1" s="1"/>
  <c r="AD3" i="1"/>
  <c r="AD100" i="1"/>
  <c r="AE100" i="1" s="1"/>
  <c r="AD99" i="1"/>
  <c r="AE99" i="1" s="1"/>
  <c r="AD98" i="1"/>
  <c r="AE98" i="1" s="1"/>
  <c r="AD97" i="1"/>
  <c r="AE97" i="1" s="1"/>
  <c r="AD96" i="1"/>
  <c r="AE96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Q84" i="1" s="1"/>
  <c r="AD83" i="1"/>
  <c r="AE83" i="1" s="1"/>
  <c r="AD82" i="1"/>
  <c r="AE82" i="1" s="1"/>
  <c r="AD81" i="1"/>
  <c r="AE81" i="1" s="1"/>
  <c r="AD80" i="1"/>
  <c r="AE80" i="1" s="1"/>
  <c r="AD79" i="1"/>
  <c r="AE79" i="1" s="1"/>
  <c r="AD78" i="1"/>
  <c r="AE78" i="1" s="1"/>
  <c r="AK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E67" i="1" s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54" i="1"/>
  <c r="AE54" i="1" s="1"/>
  <c r="AW54" i="1" s="1"/>
  <c r="AD53" i="1"/>
  <c r="AE53" i="1" s="1"/>
  <c r="AD52" i="1"/>
  <c r="AE52" i="1" s="1"/>
  <c r="AD51" i="1"/>
  <c r="AE51" i="1" s="1"/>
  <c r="AD50" i="1"/>
  <c r="AE50" i="1" s="1"/>
  <c r="AK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2" i="1"/>
  <c r="AE42" i="1" s="1"/>
  <c r="AQ42" i="1" s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Q30" i="1" s="1"/>
  <c r="AD29" i="1"/>
  <c r="AE29" i="1" s="1"/>
  <c r="AD28" i="1"/>
  <c r="AE28" i="1" s="1"/>
  <c r="AD27" i="1"/>
  <c r="AE27" i="1" s="1"/>
  <c r="AD26" i="1"/>
  <c r="AE26" i="1" s="1"/>
  <c r="AK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Q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AD5" i="1"/>
  <c r="AE5" i="1" s="1"/>
  <c r="AA4" i="1"/>
  <c r="AA3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J52" i="6"/>
  <c r="I52" i="6"/>
  <c r="H52" i="6"/>
  <c r="F19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5" i="6"/>
  <c r="F24" i="6"/>
  <c r="F23" i="6"/>
  <c r="F22" i="6"/>
  <c r="F21" i="6"/>
  <c r="F20" i="6"/>
  <c r="CM72" i="1" l="1"/>
  <c r="CP72" i="1" s="1"/>
  <c r="CM42" i="1"/>
  <c r="CP42" i="1" s="1"/>
  <c r="CM63" i="1"/>
  <c r="CP63" i="1" s="1"/>
  <c r="CM85" i="1"/>
  <c r="CP85" i="1" s="1"/>
  <c r="CM8" i="1"/>
  <c r="CP8" i="1" s="1"/>
  <c r="CM24" i="1"/>
  <c r="CP24" i="1" s="1"/>
  <c r="CM52" i="1"/>
  <c r="CP52" i="1" s="1"/>
  <c r="CM96" i="1"/>
  <c r="CP96" i="1" s="1"/>
  <c r="CM92" i="1"/>
  <c r="CP92" i="1" s="1"/>
  <c r="CM32" i="1"/>
  <c r="CP32" i="1" s="1"/>
  <c r="CM56" i="1"/>
  <c r="CP56" i="1" s="1"/>
  <c r="CM64" i="1"/>
  <c r="CP64" i="1" s="1"/>
  <c r="CM84" i="1"/>
  <c r="CP84" i="1" s="1"/>
  <c r="CM28" i="1"/>
  <c r="CP28" i="1" s="1"/>
  <c r="CM48" i="1"/>
  <c r="CP48" i="1" s="1"/>
  <c r="CM68" i="1"/>
  <c r="CP68" i="1" s="1"/>
  <c r="CM88" i="1"/>
  <c r="CP88" i="1" s="1"/>
  <c r="CM44" i="1"/>
  <c r="CP44" i="1" s="1"/>
  <c r="CM60" i="1"/>
  <c r="CP60" i="1" s="1"/>
  <c r="CM76" i="1"/>
  <c r="CP76" i="1" s="1"/>
  <c r="CM87" i="1"/>
  <c r="CP87" i="1" s="1"/>
  <c r="CM73" i="1"/>
  <c r="CP73" i="1" s="1"/>
  <c r="CM59" i="1"/>
  <c r="CP59" i="1" s="1"/>
  <c r="CM45" i="1"/>
  <c r="CP45" i="1" s="1"/>
  <c r="CM30" i="1"/>
  <c r="CP30" i="1" s="1"/>
  <c r="CM17" i="1"/>
  <c r="CP17" i="1" s="1"/>
  <c r="CM2" i="1"/>
  <c r="CP2" i="1" s="1"/>
  <c r="CM99" i="1"/>
  <c r="CP99" i="1" s="1"/>
  <c r="CM86" i="1"/>
  <c r="CP86" i="1" s="1"/>
  <c r="CM71" i="1"/>
  <c r="CP71" i="1" s="1"/>
  <c r="CM57" i="1"/>
  <c r="CP57" i="1" s="1"/>
  <c r="CM43" i="1"/>
  <c r="CP43" i="1" s="1"/>
  <c r="CM29" i="1"/>
  <c r="CP29" i="1" s="1"/>
  <c r="CM14" i="1"/>
  <c r="CP14" i="1" s="1"/>
  <c r="CM94" i="1"/>
  <c r="CP94" i="1" s="1"/>
  <c r="CM81" i="1"/>
  <c r="CP81" i="1" s="1"/>
  <c r="CM66" i="1"/>
  <c r="CP66" i="1" s="1"/>
  <c r="CM51" i="1"/>
  <c r="CP51" i="1" s="1"/>
  <c r="CM38" i="1"/>
  <c r="CP38" i="1" s="1"/>
  <c r="CM23" i="1"/>
  <c r="CP23" i="1" s="1"/>
  <c r="CM9" i="1"/>
  <c r="CP9" i="1" s="1"/>
  <c r="CM93" i="1"/>
  <c r="CP93" i="1" s="1"/>
  <c r="CM78" i="1"/>
  <c r="CP78" i="1" s="1"/>
  <c r="CM65" i="1"/>
  <c r="CP65" i="1" s="1"/>
  <c r="CM50" i="1"/>
  <c r="CP50" i="1" s="1"/>
  <c r="CM35" i="1"/>
  <c r="CP35" i="1" s="1"/>
  <c r="CM22" i="1"/>
  <c r="CP22" i="1" s="1"/>
  <c r="CM7" i="1"/>
  <c r="CP7" i="1" s="1"/>
  <c r="AS12" i="1"/>
  <c r="CJ12" i="1"/>
  <c r="AS84" i="1"/>
  <c r="CJ84" i="1"/>
  <c r="AM26" i="1"/>
  <c r="CF26" i="1"/>
  <c r="AS30" i="1"/>
  <c r="CJ30" i="1"/>
  <c r="AS42" i="1"/>
  <c r="CJ42" i="1"/>
  <c r="AM50" i="1"/>
  <c r="CF50" i="1"/>
  <c r="AY54" i="1"/>
  <c r="CN54" i="1"/>
  <c r="AM78" i="1"/>
  <c r="CF78" i="1"/>
  <c r="CI100" i="1"/>
  <c r="CL100" i="1" s="1"/>
  <c r="CI96" i="1"/>
  <c r="CL96" i="1" s="1"/>
  <c r="CI92" i="1"/>
  <c r="CL92" i="1" s="1"/>
  <c r="CI88" i="1"/>
  <c r="CL88" i="1" s="1"/>
  <c r="CI84" i="1"/>
  <c r="CL84" i="1" s="1"/>
  <c r="CI80" i="1"/>
  <c r="CL80" i="1" s="1"/>
  <c r="CI76" i="1"/>
  <c r="CL76" i="1" s="1"/>
  <c r="CI72" i="1"/>
  <c r="CL72" i="1" s="1"/>
  <c r="CI68" i="1"/>
  <c r="CL68" i="1" s="1"/>
  <c r="CI64" i="1"/>
  <c r="CL64" i="1" s="1"/>
  <c r="CI60" i="1"/>
  <c r="CL60" i="1" s="1"/>
  <c r="CI56" i="1"/>
  <c r="CL56" i="1" s="1"/>
  <c r="CI52" i="1"/>
  <c r="CL52" i="1" s="1"/>
  <c r="CI48" i="1"/>
  <c r="CL48" i="1" s="1"/>
  <c r="CI44" i="1"/>
  <c r="CL44" i="1" s="1"/>
  <c r="CI40" i="1"/>
  <c r="CL40" i="1" s="1"/>
  <c r="CI36" i="1"/>
  <c r="CL36" i="1" s="1"/>
  <c r="CI32" i="1"/>
  <c r="CL32" i="1" s="1"/>
  <c r="CI28" i="1"/>
  <c r="CL28" i="1" s="1"/>
  <c r="CI24" i="1"/>
  <c r="CL24" i="1" s="1"/>
  <c r="CI20" i="1"/>
  <c r="CL20" i="1" s="1"/>
  <c r="CI16" i="1"/>
  <c r="CL16" i="1" s="1"/>
  <c r="CI12" i="1"/>
  <c r="CL12" i="1" s="1"/>
  <c r="CI8" i="1"/>
  <c r="CL8" i="1" s="1"/>
  <c r="CI4" i="1"/>
  <c r="CL4" i="1" s="1"/>
  <c r="CI99" i="1"/>
  <c r="CL99" i="1" s="1"/>
  <c r="CI94" i="1"/>
  <c r="CL94" i="1" s="1"/>
  <c r="CI89" i="1"/>
  <c r="CL89" i="1" s="1"/>
  <c r="CI83" i="1"/>
  <c r="CL83" i="1" s="1"/>
  <c r="CI78" i="1"/>
  <c r="CL78" i="1" s="1"/>
  <c r="CI73" i="1"/>
  <c r="CL73" i="1" s="1"/>
  <c r="CI67" i="1"/>
  <c r="CL67" i="1" s="1"/>
  <c r="CI62" i="1"/>
  <c r="CL62" i="1" s="1"/>
  <c r="CI57" i="1"/>
  <c r="CL57" i="1" s="1"/>
  <c r="CI51" i="1"/>
  <c r="CL51" i="1" s="1"/>
  <c r="CI46" i="1"/>
  <c r="CL46" i="1" s="1"/>
  <c r="CI41" i="1"/>
  <c r="CL41" i="1" s="1"/>
  <c r="CI35" i="1"/>
  <c r="CL35" i="1" s="1"/>
  <c r="CI30" i="1"/>
  <c r="CL30" i="1" s="1"/>
  <c r="CI25" i="1"/>
  <c r="CL25" i="1" s="1"/>
  <c r="CI19" i="1"/>
  <c r="CL19" i="1" s="1"/>
  <c r="CI14" i="1"/>
  <c r="CL14" i="1" s="1"/>
  <c r="CI9" i="1"/>
  <c r="CL9" i="1" s="1"/>
  <c r="CI3" i="1"/>
  <c r="CL3" i="1" s="1"/>
  <c r="CI98" i="1"/>
  <c r="CL98" i="1" s="1"/>
  <c r="CI93" i="1"/>
  <c r="CL93" i="1" s="1"/>
  <c r="CI87" i="1"/>
  <c r="CL87" i="1" s="1"/>
  <c r="CI82" i="1"/>
  <c r="CL82" i="1" s="1"/>
  <c r="CI77" i="1"/>
  <c r="CL77" i="1" s="1"/>
  <c r="CI71" i="1"/>
  <c r="CL71" i="1" s="1"/>
  <c r="CI66" i="1"/>
  <c r="CL66" i="1" s="1"/>
  <c r="CI61" i="1"/>
  <c r="CL61" i="1" s="1"/>
  <c r="CI55" i="1"/>
  <c r="CL55" i="1" s="1"/>
  <c r="CI50" i="1"/>
  <c r="CL50" i="1" s="1"/>
  <c r="CI45" i="1"/>
  <c r="CL45" i="1" s="1"/>
  <c r="CI39" i="1"/>
  <c r="CL39" i="1" s="1"/>
  <c r="CI34" i="1"/>
  <c r="CL34" i="1" s="1"/>
  <c r="CI29" i="1"/>
  <c r="CL29" i="1" s="1"/>
  <c r="CI23" i="1"/>
  <c r="CL23" i="1" s="1"/>
  <c r="CI18" i="1"/>
  <c r="CL18" i="1" s="1"/>
  <c r="CI13" i="1"/>
  <c r="CL13" i="1" s="1"/>
  <c r="CI7" i="1"/>
  <c r="CL7" i="1" s="1"/>
  <c r="CI2" i="1"/>
  <c r="CL2" i="1" s="1"/>
  <c r="CI91" i="1"/>
  <c r="CL91" i="1" s="1"/>
  <c r="CI86" i="1"/>
  <c r="CL86" i="1" s="1"/>
  <c r="CI75" i="1"/>
  <c r="CL75" i="1" s="1"/>
  <c r="CI65" i="1"/>
  <c r="CL65" i="1" s="1"/>
  <c r="CI54" i="1"/>
  <c r="CL54" i="1" s="1"/>
  <c r="CI43" i="1"/>
  <c r="CL43" i="1" s="1"/>
  <c r="CI33" i="1"/>
  <c r="CL33" i="1" s="1"/>
  <c r="CI22" i="1"/>
  <c r="CL22" i="1" s="1"/>
  <c r="CI11" i="1"/>
  <c r="CL11" i="1" s="1"/>
  <c r="CI85" i="1"/>
  <c r="CL85" i="1" s="1"/>
  <c r="CI69" i="1"/>
  <c r="CL69" i="1" s="1"/>
  <c r="CI58" i="1"/>
  <c r="CL58" i="1" s="1"/>
  <c r="CI47" i="1"/>
  <c r="CL47" i="1" s="1"/>
  <c r="CI37" i="1"/>
  <c r="CL37" i="1" s="1"/>
  <c r="CI31" i="1"/>
  <c r="CL31" i="1" s="1"/>
  <c r="CI10" i="1"/>
  <c r="CL10" i="1" s="1"/>
  <c r="CI97" i="1"/>
  <c r="CL97" i="1" s="1"/>
  <c r="CI81" i="1"/>
  <c r="CL81" i="1" s="1"/>
  <c r="CI70" i="1"/>
  <c r="CL70" i="1" s="1"/>
  <c r="CI59" i="1"/>
  <c r="CL59" i="1" s="1"/>
  <c r="CI49" i="1"/>
  <c r="CL49" i="1" s="1"/>
  <c r="CI38" i="1"/>
  <c r="CL38" i="1" s="1"/>
  <c r="CI27" i="1"/>
  <c r="CL27" i="1" s="1"/>
  <c r="CI17" i="1"/>
  <c r="CL17" i="1" s="1"/>
  <c r="CI6" i="1"/>
  <c r="CL6" i="1" s="1"/>
  <c r="CI95" i="1"/>
  <c r="CL95" i="1" s="1"/>
  <c r="CI90" i="1"/>
  <c r="CL90" i="1" s="1"/>
  <c r="CI79" i="1"/>
  <c r="CL79" i="1" s="1"/>
  <c r="CI74" i="1"/>
  <c r="CL74" i="1" s="1"/>
  <c r="CI63" i="1"/>
  <c r="CL63" i="1" s="1"/>
  <c r="CI53" i="1"/>
  <c r="CL53" i="1" s="1"/>
  <c r="CI42" i="1"/>
  <c r="CL42" i="1" s="1"/>
  <c r="CI26" i="1"/>
  <c r="CL26" i="1" s="1"/>
  <c r="CI21" i="1"/>
  <c r="CL21" i="1" s="1"/>
  <c r="CI15" i="1"/>
  <c r="CL15" i="1" s="1"/>
  <c r="CI5" i="1"/>
  <c r="CL5" i="1" s="1"/>
  <c r="CE97" i="1"/>
  <c r="CH97" i="1" s="1"/>
  <c r="CE93" i="1"/>
  <c r="CH93" i="1" s="1"/>
  <c r="CE89" i="1"/>
  <c r="CH89" i="1" s="1"/>
  <c r="CE85" i="1"/>
  <c r="CH85" i="1" s="1"/>
  <c r="CE81" i="1"/>
  <c r="CH81" i="1" s="1"/>
  <c r="CE77" i="1"/>
  <c r="CH77" i="1" s="1"/>
  <c r="CE73" i="1"/>
  <c r="CH73" i="1" s="1"/>
  <c r="CE69" i="1"/>
  <c r="CH69" i="1" s="1"/>
  <c r="CE65" i="1"/>
  <c r="CH65" i="1" s="1"/>
  <c r="CE61" i="1"/>
  <c r="CH61" i="1" s="1"/>
  <c r="CE57" i="1"/>
  <c r="CH57" i="1" s="1"/>
  <c r="CE53" i="1"/>
  <c r="CH53" i="1" s="1"/>
  <c r="CE49" i="1"/>
  <c r="CH49" i="1" s="1"/>
  <c r="CE45" i="1"/>
  <c r="CH45" i="1" s="1"/>
  <c r="CE41" i="1"/>
  <c r="CH41" i="1" s="1"/>
  <c r="CE37" i="1"/>
  <c r="CH37" i="1" s="1"/>
  <c r="CE33" i="1"/>
  <c r="CH33" i="1" s="1"/>
  <c r="CE29" i="1"/>
  <c r="CH29" i="1" s="1"/>
  <c r="CE25" i="1"/>
  <c r="CH25" i="1" s="1"/>
  <c r="CE21" i="1"/>
  <c r="CH21" i="1" s="1"/>
  <c r="CE17" i="1"/>
  <c r="CH17" i="1" s="1"/>
  <c r="CE13" i="1"/>
  <c r="CH13" i="1" s="1"/>
  <c r="CE9" i="1"/>
  <c r="CH9" i="1" s="1"/>
  <c r="CE5" i="1"/>
  <c r="CH5" i="1" s="1"/>
  <c r="CE99" i="1"/>
  <c r="CH99" i="1" s="1"/>
  <c r="CE39" i="1"/>
  <c r="CH39" i="1" s="1"/>
  <c r="CE19" i="1"/>
  <c r="CH19" i="1" s="1"/>
  <c r="CE11" i="1"/>
  <c r="CH11" i="1" s="1"/>
  <c r="CE94" i="1"/>
  <c r="CH94" i="1" s="1"/>
  <c r="CE78" i="1"/>
  <c r="CH78" i="1" s="1"/>
  <c r="CE66" i="1"/>
  <c r="CH66" i="1" s="1"/>
  <c r="CE58" i="1"/>
  <c r="CH58" i="1" s="1"/>
  <c r="CE50" i="1"/>
  <c r="CH50" i="1" s="1"/>
  <c r="CE42" i="1"/>
  <c r="CH42" i="1" s="1"/>
  <c r="CE34" i="1"/>
  <c r="CH34" i="1" s="1"/>
  <c r="CE26" i="1"/>
  <c r="CH26" i="1" s="1"/>
  <c r="CE18" i="1"/>
  <c r="CH18" i="1" s="1"/>
  <c r="CE10" i="1"/>
  <c r="CH10" i="1" s="1"/>
  <c r="CE2" i="1"/>
  <c r="CH2" i="1" s="1"/>
  <c r="CE100" i="1"/>
  <c r="CH100" i="1" s="1"/>
  <c r="CE96" i="1"/>
  <c r="CH96" i="1" s="1"/>
  <c r="CE92" i="1"/>
  <c r="CH92" i="1" s="1"/>
  <c r="CE88" i="1"/>
  <c r="CH88" i="1" s="1"/>
  <c r="CE84" i="1"/>
  <c r="CH84" i="1" s="1"/>
  <c r="CE80" i="1"/>
  <c r="CH80" i="1" s="1"/>
  <c r="CE76" i="1"/>
  <c r="CH76" i="1" s="1"/>
  <c r="CE72" i="1"/>
  <c r="CH72" i="1" s="1"/>
  <c r="CE68" i="1"/>
  <c r="CH68" i="1" s="1"/>
  <c r="CE64" i="1"/>
  <c r="CH64" i="1" s="1"/>
  <c r="CE60" i="1"/>
  <c r="CH60" i="1" s="1"/>
  <c r="CE56" i="1"/>
  <c r="CH56" i="1" s="1"/>
  <c r="CE52" i="1"/>
  <c r="CH52" i="1" s="1"/>
  <c r="CE48" i="1"/>
  <c r="CH48" i="1" s="1"/>
  <c r="CE44" i="1"/>
  <c r="CH44" i="1" s="1"/>
  <c r="CE40" i="1"/>
  <c r="CH40" i="1" s="1"/>
  <c r="CE36" i="1"/>
  <c r="CH36" i="1" s="1"/>
  <c r="CE32" i="1"/>
  <c r="CH32" i="1" s="1"/>
  <c r="CE28" i="1"/>
  <c r="CH28" i="1" s="1"/>
  <c r="CE24" i="1"/>
  <c r="CH24" i="1" s="1"/>
  <c r="CE20" i="1"/>
  <c r="CH20" i="1" s="1"/>
  <c r="CE16" i="1"/>
  <c r="CH16" i="1" s="1"/>
  <c r="CE12" i="1"/>
  <c r="CH12" i="1" s="1"/>
  <c r="CE8" i="1"/>
  <c r="CH8" i="1" s="1"/>
  <c r="CE4" i="1"/>
  <c r="CH4" i="1" s="1"/>
  <c r="CE95" i="1"/>
  <c r="CH95" i="1" s="1"/>
  <c r="CE91" i="1"/>
  <c r="CH91" i="1" s="1"/>
  <c r="CE87" i="1"/>
  <c r="CH87" i="1" s="1"/>
  <c r="CE83" i="1"/>
  <c r="CH83" i="1" s="1"/>
  <c r="CE79" i="1"/>
  <c r="CH79" i="1" s="1"/>
  <c r="CE75" i="1"/>
  <c r="CH75" i="1" s="1"/>
  <c r="CE71" i="1"/>
  <c r="CH71" i="1" s="1"/>
  <c r="CE67" i="1"/>
  <c r="CH67" i="1" s="1"/>
  <c r="CE63" i="1"/>
  <c r="CH63" i="1" s="1"/>
  <c r="CE59" i="1"/>
  <c r="CH59" i="1" s="1"/>
  <c r="CE55" i="1"/>
  <c r="CH55" i="1" s="1"/>
  <c r="CE51" i="1"/>
  <c r="CH51" i="1" s="1"/>
  <c r="CE47" i="1"/>
  <c r="CH47" i="1" s="1"/>
  <c r="CE43" i="1"/>
  <c r="CH43" i="1" s="1"/>
  <c r="CE35" i="1"/>
  <c r="CH35" i="1" s="1"/>
  <c r="CE31" i="1"/>
  <c r="CH31" i="1" s="1"/>
  <c r="CE27" i="1"/>
  <c r="CH27" i="1" s="1"/>
  <c r="CE23" i="1"/>
  <c r="CH23" i="1" s="1"/>
  <c r="CE15" i="1"/>
  <c r="CH15" i="1" s="1"/>
  <c r="CE7" i="1"/>
  <c r="CH7" i="1" s="1"/>
  <c r="CE3" i="1"/>
  <c r="CH3" i="1" s="1"/>
  <c r="CE98" i="1"/>
  <c r="CH98" i="1" s="1"/>
  <c r="CE90" i="1"/>
  <c r="CH90" i="1" s="1"/>
  <c r="CE86" i="1"/>
  <c r="CH86" i="1" s="1"/>
  <c r="CE82" i="1"/>
  <c r="CH82" i="1" s="1"/>
  <c r="CE74" i="1"/>
  <c r="CH74" i="1" s="1"/>
  <c r="CE70" i="1"/>
  <c r="CH70" i="1" s="1"/>
  <c r="CE62" i="1"/>
  <c r="CH62" i="1" s="1"/>
  <c r="CE54" i="1"/>
  <c r="CH54" i="1" s="1"/>
  <c r="CE46" i="1"/>
  <c r="CH46" i="1" s="1"/>
  <c r="CE38" i="1"/>
  <c r="CH38" i="1" s="1"/>
  <c r="CE30" i="1"/>
  <c r="CH30" i="1" s="1"/>
  <c r="CE22" i="1"/>
  <c r="CH22" i="1" s="1"/>
  <c r="CE14" i="1"/>
  <c r="CH14" i="1" s="1"/>
  <c r="CE6" i="1"/>
  <c r="CH6" i="1" s="1"/>
  <c r="F52" i="6"/>
  <c r="P3" i="6" s="1"/>
  <c r="AE3" i="1"/>
  <c r="AQ3" i="1" s="1"/>
  <c r="CJ3" i="1" s="1"/>
  <c r="C3" i="20" s="1"/>
  <c r="BS2" i="1"/>
  <c r="AV2" i="1" s="1"/>
  <c r="BW2" i="1" s="1"/>
  <c r="AX2" i="1" s="1"/>
  <c r="BV2" i="1"/>
  <c r="AR2" i="1" s="1"/>
  <c r="BU2" i="1"/>
  <c r="AL2" i="1" s="1"/>
  <c r="BP79" i="1"/>
  <c r="BP15" i="1"/>
  <c r="BP47" i="1"/>
  <c r="BP19" i="1"/>
  <c r="BP51" i="1"/>
  <c r="BP83" i="1"/>
  <c r="BP31" i="1"/>
  <c r="BP63" i="1"/>
  <c r="BP95" i="1"/>
  <c r="AQ54" i="1"/>
  <c r="BP3" i="1"/>
  <c r="X3" i="1" s="1"/>
  <c r="BP35" i="1"/>
  <c r="BP67" i="1"/>
  <c r="BP99" i="1"/>
  <c r="BP7" i="1"/>
  <c r="BP23" i="1"/>
  <c r="BP39" i="1"/>
  <c r="BP55" i="1"/>
  <c r="BP71" i="1"/>
  <c r="BP87" i="1"/>
  <c r="BP11" i="1"/>
  <c r="BP27" i="1"/>
  <c r="BP43" i="1"/>
  <c r="BP59" i="1"/>
  <c r="BP75" i="1"/>
  <c r="BP91" i="1"/>
  <c r="BP4" i="1"/>
  <c r="BP8" i="1"/>
  <c r="BP12" i="1"/>
  <c r="BP16" i="1"/>
  <c r="BP20" i="1"/>
  <c r="BP24" i="1"/>
  <c r="BP28" i="1"/>
  <c r="BP32" i="1"/>
  <c r="BP36" i="1"/>
  <c r="BP40" i="1"/>
  <c r="BP44" i="1"/>
  <c r="BP48" i="1"/>
  <c r="BP52" i="1"/>
  <c r="BP56" i="1"/>
  <c r="BP60" i="1"/>
  <c r="BP64" i="1"/>
  <c r="BP68" i="1"/>
  <c r="BP72" i="1"/>
  <c r="BP76" i="1"/>
  <c r="BP80" i="1"/>
  <c r="BP84" i="1"/>
  <c r="BP88" i="1"/>
  <c r="BP92" i="1"/>
  <c r="BP96" i="1"/>
  <c r="BP100" i="1"/>
  <c r="BP5" i="1"/>
  <c r="BP9" i="1"/>
  <c r="BP13" i="1"/>
  <c r="BP17" i="1"/>
  <c r="BP21" i="1"/>
  <c r="BP25" i="1"/>
  <c r="BP29" i="1"/>
  <c r="BP33" i="1"/>
  <c r="BP37" i="1"/>
  <c r="BP41" i="1"/>
  <c r="BP45" i="1"/>
  <c r="BP49" i="1"/>
  <c r="BP53" i="1"/>
  <c r="BP57" i="1"/>
  <c r="BP61" i="1"/>
  <c r="BP65" i="1"/>
  <c r="BP69" i="1"/>
  <c r="BP73" i="1"/>
  <c r="BP77" i="1"/>
  <c r="BP81" i="1"/>
  <c r="BP85" i="1"/>
  <c r="BP89" i="1"/>
  <c r="BP93" i="1"/>
  <c r="BP97" i="1"/>
  <c r="BP6" i="1"/>
  <c r="BP10" i="1"/>
  <c r="BP14" i="1"/>
  <c r="BP18" i="1"/>
  <c r="BP22" i="1"/>
  <c r="BP26" i="1"/>
  <c r="BP30" i="1"/>
  <c r="BP34" i="1"/>
  <c r="BP38" i="1"/>
  <c r="BP42" i="1"/>
  <c r="BP46" i="1"/>
  <c r="BP50" i="1"/>
  <c r="BP54" i="1"/>
  <c r="BP58" i="1"/>
  <c r="BP62" i="1"/>
  <c r="BP66" i="1"/>
  <c r="BP70" i="1"/>
  <c r="BP74" i="1"/>
  <c r="BP78" i="1"/>
  <c r="BP82" i="1"/>
  <c r="BP86" i="1"/>
  <c r="BP90" i="1"/>
  <c r="BP94" i="1"/>
  <c r="BP98" i="1"/>
  <c r="AW38" i="1"/>
  <c r="AW7" i="1"/>
  <c r="AW30" i="1"/>
  <c r="AW89" i="1"/>
  <c r="AW72" i="1"/>
  <c r="AW11" i="1"/>
  <c r="AW70" i="1"/>
  <c r="AW16" i="1"/>
  <c r="AW46" i="1"/>
  <c r="F53" i="6"/>
  <c r="AF60" i="1" s="1"/>
  <c r="AF45" i="1"/>
  <c r="AF76" i="1"/>
  <c r="AF100" i="1"/>
  <c r="AF7" i="1"/>
  <c r="AF11" i="1"/>
  <c r="AF19" i="1"/>
  <c r="AF23" i="1"/>
  <c r="AF27" i="1"/>
  <c r="AF35" i="1"/>
  <c r="AF39" i="1"/>
  <c r="AF43" i="1"/>
  <c r="AF55" i="1"/>
  <c r="AF59" i="1"/>
  <c r="AF67" i="1"/>
  <c r="AF71" i="1"/>
  <c r="AF75" i="1"/>
  <c r="AF83" i="1"/>
  <c r="AF87" i="1"/>
  <c r="AF91" i="1"/>
  <c r="AF99" i="1"/>
  <c r="AF10" i="1"/>
  <c r="AF16" i="1"/>
  <c r="AF20" i="1"/>
  <c r="AF24" i="1"/>
  <c r="AF28" i="1"/>
  <c r="AF32" i="1"/>
  <c r="AF36" i="1"/>
  <c r="AF40" i="1"/>
  <c r="AF44" i="1"/>
  <c r="AF52" i="1"/>
  <c r="AF64" i="1"/>
  <c r="AF68" i="1"/>
  <c r="AF72" i="1"/>
  <c r="AF88" i="1"/>
  <c r="AF92" i="1"/>
  <c r="AF5" i="1"/>
  <c r="AF9" i="1"/>
  <c r="AF13" i="1"/>
  <c r="AF17" i="1"/>
  <c r="AF21" i="1"/>
  <c r="AF25" i="1"/>
  <c r="AF37" i="1"/>
  <c r="AF41" i="1"/>
  <c r="AF49" i="1"/>
  <c r="AF53" i="1"/>
  <c r="AF57" i="1"/>
  <c r="AF61" i="1"/>
  <c r="AF65" i="1"/>
  <c r="AF73" i="1"/>
  <c r="AF77" i="1"/>
  <c r="AF81" i="1"/>
  <c r="AF89" i="1"/>
  <c r="AF93" i="1"/>
  <c r="AF14" i="1"/>
  <c r="AF18" i="1"/>
  <c r="AF26" i="1"/>
  <c r="AF30" i="1"/>
  <c r="AF34" i="1"/>
  <c r="AF38" i="1"/>
  <c r="AF42" i="1"/>
  <c r="AF46" i="1"/>
  <c r="AF50" i="1"/>
  <c r="AF54" i="1"/>
  <c r="AF66" i="1"/>
  <c r="AF70" i="1"/>
  <c r="AF78" i="1"/>
  <c r="AF82" i="1"/>
  <c r="AF86" i="1"/>
  <c r="AF90" i="1"/>
  <c r="AF94" i="1"/>
  <c r="AF98" i="1"/>
  <c r="AW88" i="1"/>
  <c r="AQ48" i="1"/>
  <c r="AQ81" i="1"/>
  <c r="AQ52" i="1"/>
  <c r="AQ28" i="1"/>
  <c r="AW32" i="1"/>
  <c r="AQ87" i="1"/>
  <c r="AW49" i="1"/>
  <c r="AQ11" i="1"/>
  <c r="AE2" i="1"/>
  <c r="AK58" i="1"/>
  <c r="AF22" i="1"/>
  <c r="AF58" i="1"/>
  <c r="AW61" i="1"/>
  <c r="AQ25" i="1"/>
  <c r="AQ77" i="1"/>
  <c r="AK49" i="1"/>
  <c r="AQ64" i="1"/>
  <c r="AW45" i="1"/>
  <c r="AW37" i="1"/>
  <c r="AQ33" i="1"/>
  <c r="AQ29" i="1"/>
  <c r="AW21" i="1"/>
  <c r="AQ69" i="1"/>
  <c r="AK65" i="1"/>
  <c r="AQ37" i="1"/>
  <c r="AK73" i="1"/>
  <c r="AF97" i="1"/>
  <c r="AW15" i="1"/>
  <c r="AW14" i="1"/>
  <c r="AK54" i="1"/>
  <c r="AW59" i="1"/>
  <c r="AF63" i="1"/>
  <c r="AQ63" i="1"/>
  <c r="AW42" i="1"/>
  <c r="AK22" i="1"/>
  <c r="AK30" i="1"/>
  <c r="AQ91" i="1"/>
  <c r="AQ9" i="1"/>
  <c r="AQ16" i="1"/>
  <c r="AW79" i="1"/>
  <c r="AW28" i="1"/>
  <c r="AQ98" i="1"/>
  <c r="AK48" i="1"/>
  <c r="AQ80" i="1"/>
  <c r="AF80" i="1"/>
  <c r="AF79" i="1"/>
  <c r="AW90" i="1"/>
  <c r="AQ78" i="1"/>
  <c r="AQ82" i="1"/>
  <c r="AQ90" i="1"/>
  <c r="AW64" i="1"/>
  <c r="AW80" i="1"/>
  <c r="AW98" i="1"/>
  <c r="AQ99" i="1"/>
  <c r="AF8" i="1"/>
  <c r="AF12" i="1"/>
  <c r="AF48" i="1"/>
  <c r="AQ22" i="1"/>
  <c r="AK63" i="1"/>
  <c r="AQ60" i="1"/>
  <c r="AW97" i="1"/>
  <c r="AW52" i="1"/>
  <c r="AK79" i="1"/>
  <c r="AW91" i="1"/>
  <c r="AQ32" i="1"/>
  <c r="AQ65" i="1"/>
  <c r="AW10" i="1"/>
  <c r="AQ94" i="1"/>
  <c r="AK93" i="1"/>
  <c r="AW67" i="1"/>
  <c r="AW34" i="1"/>
  <c r="AK34" i="1"/>
  <c r="AK15" i="1"/>
  <c r="AK33" i="1"/>
  <c r="AW13" i="1"/>
  <c r="AK67" i="1"/>
  <c r="AF31" i="1"/>
  <c r="AQ72" i="1"/>
  <c r="AQ17" i="1"/>
  <c r="AK83" i="1"/>
  <c r="AK9" i="1"/>
  <c r="AK13" i="1"/>
  <c r="AK17" i="1"/>
  <c r="AQ85" i="1"/>
  <c r="AW85" i="1"/>
  <c r="AW48" i="1"/>
  <c r="AK27" i="1"/>
  <c r="AK19" i="1"/>
  <c r="AW27" i="1"/>
  <c r="AQ45" i="1"/>
  <c r="AQ57" i="1"/>
  <c r="AW18" i="1"/>
  <c r="AW31" i="1"/>
  <c r="AQ70" i="1"/>
  <c r="AK10" i="1"/>
  <c r="AK47" i="1"/>
  <c r="AQ75" i="1"/>
  <c r="AF15" i="1"/>
  <c r="AW100" i="1"/>
  <c r="AQ61" i="1"/>
  <c r="AK90" i="1"/>
  <c r="AK24" i="1"/>
  <c r="AK74" i="1"/>
  <c r="AQ39" i="1"/>
  <c r="AK77" i="1"/>
  <c r="AW77" i="1"/>
  <c r="AQ35" i="1"/>
  <c r="AK35" i="1"/>
  <c r="AK39" i="1"/>
  <c r="AQ74" i="1"/>
  <c r="AQ26" i="1"/>
  <c r="AW51" i="1"/>
  <c r="AQ89" i="1"/>
  <c r="AK42" i="1"/>
  <c r="AK7" i="1"/>
  <c r="AQ49" i="1"/>
  <c r="AQ92" i="1"/>
  <c r="AQ96" i="1"/>
  <c r="AK89" i="1"/>
  <c r="AF74" i="1"/>
  <c r="AW55" i="1"/>
  <c r="AW92" i="1"/>
  <c r="AW35" i="1"/>
  <c r="AK85" i="1"/>
  <c r="AK100" i="1"/>
  <c r="AF85" i="1"/>
  <c r="AK69" i="1"/>
  <c r="AF69" i="1"/>
  <c r="AW29" i="1"/>
  <c r="AQ34" i="1"/>
  <c r="AW69" i="1"/>
  <c r="AK76" i="1"/>
  <c r="AF95" i="1"/>
  <c r="AW8" i="1"/>
  <c r="AF47" i="1"/>
  <c r="AF29" i="1"/>
  <c r="AW6" i="1"/>
  <c r="AW5" i="1"/>
  <c r="AQ24" i="1"/>
  <c r="AK14" i="1"/>
  <c r="AQ13" i="1"/>
  <c r="AW17" i="1"/>
  <c r="AQ15" i="1"/>
  <c r="AW83" i="1"/>
  <c r="AW33" i="1"/>
  <c r="AK57" i="1"/>
  <c r="AQ83" i="1"/>
  <c r="AQ76" i="1"/>
  <c r="AQ44" i="1"/>
  <c r="AK55" i="1"/>
  <c r="AQ67" i="1"/>
  <c r="AK52" i="1"/>
  <c r="AW24" i="1"/>
  <c r="AK81" i="1"/>
  <c r="AK88" i="1"/>
  <c r="AK61" i="1"/>
  <c r="AQ6" i="1"/>
  <c r="AK72" i="1"/>
  <c r="AW25" i="1"/>
  <c r="AK82" i="1"/>
  <c r="AQ62" i="1"/>
  <c r="AQ27" i="1"/>
  <c r="AK6" i="1"/>
  <c r="AQ14" i="1"/>
  <c r="AW41" i="1"/>
  <c r="AQ8" i="1"/>
  <c r="AW58" i="1"/>
  <c r="AK28" i="1"/>
  <c r="AK5" i="1"/>
  <c r="AK18" i="1"/>
  <c r="AK3" i="1"/>
  <c r="AW12" i="1"/>
  <c r="AQ4" i="1"/>
  <c r="AK45" i="1"/>
  <c r="AK41" i="1"/>
  <c r="AQ23" i="1"/>
  <c r="AK23" i="1"/>
  <c r="AQ50" i="1"/>
  <c r="AQ53" i="1"/>
  <c r="AW53" i="1"/>
  <c r="AQ59" i="1"/>
  <c r="AK59" i="1"/>
  <c r="AF62" i="1"/>
  <c r="AK62" i="1"/>
  <c r="AQ66" i="1"/>
  <c r="AK66" i="1"/>
  <c r="AK87" i="1"/>
  <c r="AK4" i="1"/>
  <c r="AW9" i="1"/>
  <c r="AK32" i="1"/>
  <c r="AK29" i="1"/>
  <c r="AQ18" i="1"/>
  <c r="AQ38" i="1"/>
  <c r="AQ58" i="1"/>
  <c r="AW99" i="1"/>
  <c r="AK20" i="1"/>
  <c r="AQ20" i="1"/>
  <c r="AQ73" i="1"/>
  <c r="AK31" i="1"/>
  <c r="AK92" i="1"/>
  <c r="AK21" i="1"/>
  <c r="AK64" i="1"/>
  <c r="AK46" i="1"/>
  <c r="AK99" i="1"/>
  <c r="AW75" i="1"/>
  <c r="AW62" i="1"/>
  <c r="AW20" i="1"/>
  <c r="AQ79" i="1"/>
  <c r="AQ56" i="1"/>
  <c r="AQ68" i="1"/>
  <c r="AK91" i="1"/>
  <c r="AK68" i="1"/>
  <c r="AK37" i="1"/>
  <c r="AK80" i="1"/>
  <c r="AK25" i="1"/>
  <c r="AF4" i="1"/>
  <c r="AK56" i="1"/>
  <c r="AQ51" i="1"/>
  <c r="AF51" i="1"/>
  <c r="AK51" i="1"/>
  <c r="AF56" i="1"/>
  <c r="AF33" i="1"/>
  <c r="AK40" i="1"/>
  <c r="AK43" i="1"/>
  <c r="AK60" i="1"/>
  <c r="AK71" i="1"/>
  <c r="AK86" i="1"/>
  <c r="AQ86" i="1"/>
  <c r="AQ93" i="1"/>
  <c r="AQ40" i="1"/>
  <c r="AQ88" i="1"/>
  <c r="AQ31" i="1"/>
  <c r="AQ97" i="1"/>
  <c r="AQ71" i="1"/>
  <c r="AQ43" i="1"/>
  <c r="AW36" i="1"/>
  <c r="AQ100" i="1"/>
  <c r="AW26" i="1"/>
  <c r="AW43" i="1"/>
  <c r="AK16" i="1"/>
  <c r="AQ46" i="1"/>
  <c r="AW44" i="1"/>
  <c r="AQ21" i="1"/>
  <c r="AW96" i="1"/>
  <c r="AQ95" i="1"/>
  <c r="AK96" i="1"/>
  <c r="AW93" i="1"/>
  <c r="AW22" i="1"/>
  <c r="AQ55" i="1"/>
  <c r="AW71" i="1"/>
  <c r="AW86" i="1"/>
  <c r="AK75" i="1"/>
  <c r="AK36" i="1"/>
  <c r="AF96" i="1"/>
  <c r="AQ10" i="1"/>
  <c r="AQ47" i="1"/>
  <c r="AQ36" i="1"/>
  <c r="AK53" i="1"/>
  <c r="AW81" i="1"/>
  <c r="AK84" i="1"/>
  <c r="AW84" i="1"/>
  <c r="AF84" i="1"/>
  <c r="AW95" i="1"/>
  <c r="AK11" i="1"/>
  <c r="AQ19" i="1"/>
  <c r="AK44" i="1"/>
  <c r="AW63" i="1"/>
  <c r="AK70" i="1"/>
  <c r="AK95" i="1"/>
  <c r="AK98" i="1"/>
  <c r="AK8" i="1"/>
  <c r="AK12" i="1"/>
  <c r="AQ5" i="1"/>
  <c r="AF6" i="1"/>
  <c r="AW87" i="1"/>
  <c r="AK38" i="1"/>
  <c r="AK97" i="1"/>
  <c r="S3" i="6" l="1"/>
  <c r="AS5" i="1"/>
  <c r="CJ5" i="1"/>
  <c r="AY84" i="1"/>
  <c r="CN84" i="1"/>
  <c r="AM36" i="1"/>
  <c r="CF36" i="1"/>
  <c r="AS46" i="1"/>
  <c r="CJ46" i="1"/>
  <c r="AS93" i="1"/>
  <c r="CJ93" i="1"/>
  <c r="AM56" i="1"/>
  <c r="CF56" i="1"/>
  <c r="AY75" i="1"/>
  <c r="CN75" i="1"/>
  <c r="AS20" i="1"/>
  <c r="CJ20" i="1"/>
  <c r="AS66" i="1"/>
  <c r="CJ66" i="1"/>
  <c r="AS59" i="1"/>
  <c r="CJ59" i="1"/>
  <c r="AM5" i="1"/>
  <c r="CF5" i="1"/>
  <c r="AY41" i="1"/>
  <c r="CN41" i="1"/>
  <c r="AS62" i="1"/>
  <c r="CJ62" i="1"/>
  <c r="AS6" i="1"/>
  <c r="CJ6" i="1"/>
  <c r="AY24" i="1"/>
  <c r="CN24" i="1"/>
  <c r="AS44" i="1"/>
  <c r="CJ44" i="1"/>
  <c r="AY33" i="1"/>
  <c r="CN33" i="1"/>
  <c r="AS13" i="1"/>
  <c r="CJ13" i="1"/>
  <c r="AY6" i="1"/>
  <c r="CN6" i="1"/>
  <c r="AY29" i="1"/>
  <c r="CN29" i="1"/>
  <c r="AM100" i="1"/>
  <c r="CF100" i="1"/>
  <c r="AY55" i="1"/>
  <c r="CN55" i="1"/>
  <c r="AS92" i="1"/>
  <c r="CJ92" i="1"/>
  <c r="AS89" i="1"/>
  <c r="CJ89" i="1"/>
  <c r="AM39" i="1"/>
  <c r="CF39" i="1"/>
  <c r="AM77" i="1"/>
  <c r="CF77" i="1"/>
  <c r="AM90" i="1"/>
  <c r="CF90" i="1"/>
  <c r="AS75" i="1"/>
  <c r="CJ75" i="1"/>
  <c r="AY31" i="1"/>
  <c r="CN31" i="1"/>
  <c r="AY27" i="1"/>
  <c r="CN27" i="1"/>
  <c r="AY85" i="1"/>
  <c r="CN85" i="1"/>
  <c r="AM9" i="1"/>
  <c r="CF9" i="1"/>
  <c r="AM15" i="1"/>
  <c r="CF15" i="1"/>
  <c r="AM93" i="1"/>
  <c r="CF93" i="1"/>
  <c r="AS32" i="1"/>
  <c r="CJ32" i="1"/>
  <c r="AY97" i="1"/>
  <c r="CN97" i="1"/>
  <c r="AY98" i="1"/>
  <c r="CN98" i="1"/>
  <c r="AS82" i="1"/>
  <c r="CJ82" i="1"/>
  <c r="AY28" i="1"/>
  <c r="CN28" i="1"/>
  <c r="AS91" i="1"/>
  <c r="CJ91" i="1"/>
  <c r="AS63" i="1"/>
  <c r="CJ63" i="1"/>
  <c r="AY14" i="1"/>
  <c r="CN14" i="1"/>
  <c r="AS37" i="1"/>
  <c r="CJ37" i="1"/>
  <c r="AS29" i="1"/>
  <c r="CJ29" i="1"/>
  <c r="AS64" i="1"/>
  <c r="CJ64" i="1"/>
  <c r="AY61" i="1"/>
  <c r="CN61" i="1"/>
  <c r="AY32" i="1"/>
  <c r="CN32" i="1"/>
  <c r="AS48" i="1"/>
  <c r="CJ48" i="1"/>
  <c r="AY70" i="1"/>
  <c r="CN70" i="1"/>
  <c r="AY30" i="1"/>
  <c r="CN30" i="1"/>
  <c r="C78" i="19"/>
  <c r="CG78" i="1"/>
  <c r="F78" i="19" s="1"/>
  <c r="CG50" i="1"/>
  <c r="F50" i="19" s="1"/>
  <c r="C50" i="19"/>
  <c r="C30" i="20"/>
  <c r="CK30" i="1"/>
  <c r="F30" i="20" s="1"/>
  <c r="CK12" i="1"/>
  <c r="F12" i="20" s="1"/>
  <c r="C12" i="20"/>
  <c r="AM95" i="1"/>
  <c r="CF95" i="1"/>
  <c r="AS36" i="1"/>
  <c r="CJ36" i="1"/>
  <c r="AS95" i="1"/>
  <c r="CJ95" i="1"/>
  <c r="AS100" i="1"/>
  <c r="CJ100" i="1"/>
  <c r="AM60" i="1"/>
  <c r="CF60" i="1"/>
  <c r="AM37" i="1"/>
  <c r="CF37" i="1"/>
  <c r="AM21" i="1"/>
  <c r="CF21" i="1"/>
  <c r="AY9" i="1"/>
  <c r="CN9" i="1"/>
  <c r="AM23" i="1"/>
  <c r="CF23" i="1"/>
  <c r="AM70" i="1"/>
  <c r="CF70" i="1"/>
  <c r="AY22" i="1"/>
  <c r="CN22" i="1"/>
  <c r="AY36" i="1"/>
  <c r="CN36" i="1"/>
  <c r="AS86" i="1"/>
  <c r="CJ86" i="1"/>
  <c r="AM51" i="1"/>
  <c r="CF51" i="1"/>
  <c r="AS79" i="1"/>
  <c r="CJ79" i="1"/>
  <c r="AM20" i="1"/>
  <c r="CF20" i="1"/>
  <c r="AM4" i="1"/>
  <c r="CF4" i="1"/>
  <c r="AS23" i="1"/>
  <c r="CJ23" i="1"/>
  <c r="AM28" i="1"/>
  <c r="CF28" i="1"/>
  <c r="AM82" i="1"/>
  <c r="CF82" i="1"/>
  <c r="AS76" i="1"/>
  <c r="CJ76" i="1"/>
  <c r="AM14" i="1"/>
  <c r="CF14" i="1"/>
  <c r="AS49" i="1"/>
  <c r="CJ49" i="1"/>
  <c r="AM35" i="1"/>
  <c r="CF35" i="1"/>
  <c r="AS61" i="1"/>
  <c r="CJ61" i="1"/>
  <c r="AM19" i="1"/>
  <c r="CF19" i="1"/>
  <c r="AM83" i="1"/>
  <c r="CF83" i="1"/>
  <c r="AS94" i="1"/>
  <c r="CJ94" i="1"/>
  <c r="AS60" i="1"/>
  <c r="CJ60" i="1"/>
  <c r="AY80" i="1"/>
  <c r="CN80" i="1"/>
  <c r="AS78" i="1"/>
  <c r="CJ78" i="1"/>
  <c r="AY79" i="1"/>
  <c r="CN79" i="1"/>
  <c r="AM30" i="1"/>
  <c r="CF30" i="1"/>
  <c r="AY15" i="1"/>
  <c r="CN15" i="1"/>
  <c r="AM65" i="1"/>
  <c r="CF65" i="1"/>
  <c r="AS33" i="1"/>
  <c r="CJ33" i="1"/>
  <c r="AM49" i="1"/>
  <c r="CF49" i="1"/>
  <c r="AY88" i="1"/>
  <c r="CN88" i="1"/>
  <c r="AY11" i="1"/>
  <c r="CN11" i="1"/>
  <c r="AY7" i="1"/>
  <c r="CN7" i="1"/>
  <c r="AS54" i="1"/>
  <c r="CJ54" i="1"/>
  <c r="AY46" i="1"/>
  <c r="CN46" i="1"/>
  <c r="AY72" i="1"/>
  <c r="CN72" i="1"/>
  <c r="AY38" i="1"/>
  <c r="CN38" i="1"/>
  <c r="CO54" i="1"/>
  <c r="F54" i="21" s="1"/>
  <c r="C54" i="21"/>
  <c r="C42" i="20"/>
  <c r="CK42" i="1"/>
  <c r="F42" i="20" s="1"/>
  <c r="C26" i="19"/>
  <c r="CG26" i="1"/>
  <c r="F26" i="19" s="1"/>
  <c r="C84" i="20"/>
  <c r="CK84" i="1"/>
  <c r="F84" i="20" s="1"/>
  <c r="AM97" i="1"/>
  <c r="CF97" i="1"/>
  <c r="AS19" i="1"/>
  <c r="CJ19" i="1"/>
  <c r="AS55" i="1"/>
  <c r="CJ55" i="1"/>
  <c r="AS97" i="1"/>
  <c r="CJ97" i="1"/>
  <c r="AS56" i="1"/>
  <c r="CJ56" i="1"/>
  <c r="AS38" i="1"/>
  <c r="CJ38" i="1"/>
  <c r="AS4" i="1"/>
  <c r="CJ4" i="1"/>
  <c r="AM38" i="1"/>
  <c r="CF38" i="1"/>
  <c r="AM12" i="1"/>
  <c r="CF12" i="1"/>
  <c r="AM11" i="1"/>
  <c r="CF11" i="1"/>
  <c r="AM84" i="1"/>
  <c r="CF84" i="1"/>
  <c r="AS47" i="1"/>
  <c r="CJ47" i="1"/>
  <c r="AM75" i="1"/>
  <c r="CF75" i="1"/>
  <c r="AY96" i="1"/>
  <c r="CN96" i="1"/>
  <c r="AM16" i="1"/>
  <c r="CF16" i="1"/>
  <c r="AS31" i="1"/>
  <c r="CJ31" i="1"/>
  <c r="AM43" i="1"/>
  <c r="CF43" i="1"/>
  <c r="AM68" i="1"/>
  <c r="CF68" i="1"/>
  <c r="AM99" i="1"/>
  <c r="CF99" i="1"/>
  <c r="AM92" i="1"/>
  <c r="CF92" i="1"/>
  <c r="AS18" i="1"/>
  <c r="CJ18" i="1"/>
  <c r="AM62" i="1"/>
  <c r="CF62" i="1"/>
  <c r="AY53" i="1"/>
  <c r="CN53" i="1"/>
  <c r="AY12" i="1"/>
  <c r="CN12" i="1"/>
  <c r="AS14" i="1"/>
  <c r="CJ14" i="1"/>
  <c r="AM61" i="1"/>
  <c r="CF61" i="1"/>
  <c r="AM52" i="1"/>
  <c r="CF52" i="1"/>
  <c r="AY83" i="1"/>
  <c r="CN83" i="1"/>
  <c r="AM76" i="1"/>
  <c r="CF76" i="1"/>
  <c r="AM85" i="1"/>
  <c r="CF85" i="1"/>
  <c r="AY51" i="1"/>
  <c r="CN51" i="1"/>
  <c r="AS39" i="1"/>
  <c r="CJ39" i="1"/>
  <c r="AM47" i="1"/>
  <c r="CF47" i="1"/>
  <c r="AY18" i="1"/>
  <c r="CN18" i="1"/>
  <c r="AS85" i="1"/>
  <c r="CJ85" i="1"/>
  <c r="AM67" i="1"/>
  <c r="CF67" i="1"/>
  <c r="AM34" i="1"/>
  <c r="CF34" i="1"/>
  <c r="AY91" i="1"/>
  <c r="CN91" i="1"/>
  <c r="AS80" i="1"/>
  <c r="CJ80" i="1"/>
  <c r="AS11" i="1"/>
  <c r="CJ11" i="1"/>
  <c r="AS28" i="1"/>
  <c r="CJ28" i="1"/>
  <c r="AY87" i="1"/>
  <c r="CN87" i="1"/>
  <c r="AM8" i="1"/>
  <c r="CF8" i="1"/>
  <c r="AY63" i="1"/>
  <c r="CN63" i="1"/>
  <c r="AY95" i="1"/>
  <c r="CN95" i="1"/>
  <c r="AY81" i="1"/>
  <c r="CN81" i="1"/>
  <c r="AS10" i="1"/>
  <c r="CJ10" i="1"/>
  <c r="AY86" i="1"/>
  <c r="CN86" i="1"/>
  <c r="AY93" i="1"/>
  <c r="CN93" i="1"/>
  <c r="AS21" i="1"/>
  <c r="CJ21" i="1"/>
  <c r="AY43" i="1"/>
  <c r="CN43" i="1"/>
  <c r="AS43" i="1"/>
  <c r="CJ43" i="1"/>
  <c r="AS88" i="1"/>
  <c r="CJ88" i="1"/>
  <c r="AM86" i="1"/>
  <c r="CF86" i="1"/>
  <c r="AM40" i="1"/>
  <c r="CF40" i="1"/>
  <c r="AM25" i="1"/>
  <c r="CF25" i="1"/>
  <c r="AM91" i="1"/>
  <c r="CF91" i="1"/>
  <c r="AY20" i="1"/>
  <c r="CN20" i="1"/>
  <c r="AM46" i="1"/>
  <c r="CF46" i="1"/>
  <c r="AM31" i="1"/>
  <c r="CF31" i="1"/>
  <c r="AY99" i="1"/>
  <c r="CN99" i="1"/>
  <c r="AM29" i="1"/>
  <c r="CF29" i="1"/>
  <c r="AM87" i="1"/>
  <c r="CF87" i="1"/>
  <c r="AS53" i="1"/>
  <c r="CJ53" i="1"/>
  <c r="AM41" i="1"/>
  <c r="CF41" i="1"/>
  <c r="AY58" i="1"/>
  <c r="CN58" i="1"/>
  <c r="AM6" i="1"/>
  <c r="CF6" i="1"/>
  <c r="AY25" i="1"/>
  <c r="CN25" i="1"/>
  <c r="AM88" i="1"/>
  <c r="CF88" i="1"/>
  <c r="AS67" i="1"/>
  <c r="CJ67" i="1"/>
  <c r="AS83" i="1"/>
  <c r="CJ83" i="1"/>
  <c r="AS15" i="1"/>
  <c r="CJ15" i="1"/>
  <c r="AS24" i="1"/>
  <c r="CJ24" i="1"/>
  <c r="AY69" i="1"/>
  <c r="CN69" i="1"/>
  <c r="AM69" i="1"/>
  <c r="CF69" i="1"/>
  <c r="AY35" i="1"/>
  <c r="CN35" i="1"/>
  <c r="AM89" i="1"/>
  <c r="CF89" i="1"/>
  <c r="AM7" i="1"/>
  <c r="CF7" i="1"/>
  <c r="AS26" i="1"/>
  <c r="CJ26" i="1"/>
  <c r="AS35" i="1"/>
  <c r="CJ35" i="1"/>
  <c r="AM74" i="1"/>
  <c r="CF74" i="1"/>
  <c r="AY100" i="1"/>
  <c r="CN100" i="1"/>
  <c r="AM10" i="1"/>
  <c r="CF10" i="1"/>
  <c r="AS57" i="1"/>
  <c r="CJ57" i="1"/>
  <c r="AM27" i="1"/>
  <c r="CF27" i="1"/>
  <c r="AM17" i="1"/>
  <c r="CF17" i="1"/>
  <c r="AS17" i="1"/>
  <c r="CJ17" i="1"/>
  <c r="AY13" i="1"/>
  <c r="CN13" i="1"/>
  <c r="AY34" i="1"/>
  <c r="CN34" i="1"/>
  <c r="AY10" i="1"/>
  <c r="CN10" i="1"/>
  <c r="AM79" i="1"/>
  <c r="CF79" i="1"/>
  <c r="AM63" i="1"/>
  <c r="CF63" i="1"/>
  <c r="AY64" i="1"/>
  <c r="CN64" i="1"/>
  <c r="AY90" i="1"/>
  <c r="CN90" i="1"/>
  <c r="AM48" i="1"/>
  <c r="CF48" i="1"/>
  <c r="AS16" i="1"/>
  <c r="CJ16" i="1"/>
  <c r="AM22" i="1"/>
  <c r="CF22" i="1"/>
  <c r="AY59" i="1"/>
  <c r="CN59" i="1"/>
  <c r="AS69" i="1"/>
  <c r="CJ69" i="1"/>
  <c r="AY37" i="1"/>
  <c r="CN37" i="1"/>
  <c r="AS77" i="1"/>
  <c r="CJ77" i="1"/>
  <c r="AY49" i="1"/>
  <c r="CN49" i="1"/>
  <c r="AS52" i="1"/>
  <c r="CJ52" i="1"/>
  <c r="AM98" i="1"/>
  <c r="CF98" i="1"/>
  <c r="AM44" i="1"/>
  <c r="CF44" i="1"/>
  <c r="AM53" i="1"/>
  <c r="CF53" i="1"/>
  <c r="AY71" i="1"/>
  <c r="CN71" i="1"/>
  <c r="AM96" i="1"/>
  <c r="CF96" i="1"/>
  <c r="AY44" i="1"/>
  <c r="CN44" i="1"/>
  <c r="AY26" i="1"/>
  <c r="CN26" i="1"/>
  <c r="AS71" i="1"/>
  <c r="CJ71" i="1"/>
  <c r="AS40" i="1"/>
  <c r="CJ40" i="1"/>
  <c r="AM71" i="1"/>
  <c r="CF71" i="1"/>
  <c r="AS51" i="1"/>
  <c r="CJ51" i="1"/>
  <c r="AM80" i="1"/>
  <c r="CF80" i="1"/>
  <c r="AS68" i="1"/>
  <c r="CJ68" i="1"/>
  <c r="AY62" i="1"/>
  <c r="CN62" i="1"/>
  <c r="AM64" i="1"/>
  <c r="CF64" i="1"/>
  <c r="AS73" i="1"/>
  <c r="CJ73" i="1"/>
  <c r="AS58" i="1"/>
  <c r="CJ58" i="1"/>
  <c r="AM32" i="1"/>
  <c r="CF32" i="1"/>
  <c r="AM66" i="1"/>
  <c r="CF66" i="1"/>
  <c r="AM59" i="1"/>
  <c r="CF59" i="1"/>
  <c r="AS50" i="1"/>
  <c r="CJ50" i="1"/>
  <c r="AM45" i="1"/>
  <c r="CF45" i="1"/>
  <c r="AM18" i="1"/>
  <c r="CF18" i="1"/>
  <c r="AS8" i="1"/>
  <c r="CJ8" i="1"/>
  <c r="AS27" i="1"/>
  <c r="CJ27" i="1"/>
  <c r="AM72" i="1"/>
  <c r="CF72" i="1"/>
  <c r="AM81" i="1"/>
  <c r="CF81" i="1"/>
  <c r="AM55" i="1"/>
  <c r="CF55" i="1"/>
  <c r="AM57" i="1"/>
  <c r="CF57" i="1"/>
  <c r="AY17" i="1"/>
  <c r="CN17" i="1"/>
  <c r="AY5" i="1"/>
  <c r="CN5" i="1"/>
  <c r="AY8" i="1"/>
  <c r="CN8" i="1"/>
  <c r="AS34" i="1"/>
  <c r="CJ34" i="1"/>
  <c r="AY92" i="1"/>
  <c r="CN92" i="1"/>
  <c r="AS96" i="1"/>
  <c r="CJ96" i="1"/>
  <c r="AM42" i="1"/>
  <c r="CF42" i="1"/>
  <c r="AS74" i="1"/>
  <c r="CJ74" i="1"/>
  <c r="AY77" i="1"/>
  <c r="CN77" i="1"/>
  <c r="AM24" i="1"/>
  <c r="CF24" i="1"/>
  <c r="AS70" i="1"/>
  <c r="CJ70" i="1"/>
  <c r="AS45" i="1"/>
  <c r="CJ45" i="1"/>
  <c r="AY48" i="1"/>
  <c r="CN48" i="1"/>
  <c r="AM13" i="1"/>
  <c r="CF13" i="1"/>
  <c r="AS72" i="1"/>
  <c r="CJ72" i="1"/>
  <c r="AM33" i="1"/>
  <c r="CF33" i="1"/>
  <c r="AY67" i="1"/>
  <c r="CN67" i="1"/>
  <c r="AS65" i="1"/>
  <c r="CJ65" i="1"/>
  <c r="AY52" i="1"/>
  <c r="CN52" i="1"/>
  <c r="AS22" i="1"/>
  <c r="CJ22" i="1"/>
  <c r="AS99" i="1"/>
  <c r="CJ99" i="1"/>
  <c r="AS90" i="1"/>
  <c r="CJ90" i="1"/>
  <c r="AS98" i="1"/>
  <c r="CJ98" i="1"/>
  <c r="AS9" i="1"/>
  <c r="CJ9" i="1"/>
  <c r="AY42" i="1"/>
  <c r="CN42" i="1"/>
  <c r="AM54" i="1"/>
  <c r="CF54" i="1"/>
  <c r="AM73" i="1"/>
  <c r="CF73" i="1"/>
  <c r="AY21" i="1"/>
  <c r="CN21" i="1"/>
  <c r="AY45" i="1"/>
  <c r="CN45" i="1"/>
  <c r="AS25" i="1"/>
  <c r="CJ25" i="1"/>
  <c r="AM58" i="1"/>
  <c r="CF58" i="1"/>
  <c r="AS87" i="1"/>
  <c r="CJ87" i="1"/>
  <c r="AS81" i="1"/>
  <c r="CJ81" i="1"/>
  <c r="AY16" i="1"/>
  <c r="CN16" i="1"/>
  <c r="AY89" i="1"/>
  <c r="CN89" i="1"/>
  <c r="AW3" i="1"/>
  <c r="CK3" i="1"/>
  <c r="F3" i="20" s="1"/>
  <c r="AS3" i="1"/>
  <c r="AM3" i="1"/>
  <c r="CF3" i="1"/>
  <c r="AG95" i="1"/>
  <c r="BZ95" i="1"/>
  <c r="AG48" i="1"/>
  <c r="BZ48" i="1"/>
  <c r="AG80" i="1"/>
  <c r="BZ80" i="1"/>
  <c r="AG90" i="1"/>
  <c r="BZ90" i="1"/>
  <c r="AG46" i="1"/>
  <c r="BZ46" i="1"/>
  <c r="AG93" i="1"/>
  <c r="BZ93" i="1"/>
  <c r="AG25" i="1"/>
  <c r="BZ25" i="1"/>
  <c r="AG72" i="1"/>
  <c r="BZ72" i="1"/>
  <c r="AG28" i="1"/>
  <c r="BZ28" i="1"/>
  <c r="AG83" i="1"/>
  <c r="BZ83" i="1"/>
  <c r="AG35" i="1"/>
  <c r="BZ35" i="1"/>
  <c r="AG45" i="1"/>
  <c r="BZ45" i="1"/>
  <c r="AG29" i="1"/>
  <c r="BZ29" i="1"/>
  <c r="AG69" i="1"/>
  <c r="BZ69" i="1"/>
  <c r="AG74" i="1"/>
  <c r="BZ74" i="1"/>
  <c r="AG58" i="1"/>
  <c r="BZ58" i="1"/>
  <c r="AG86" i="1"/>
  <c r="BZ86" i="1"/>
  <c r="AG42" i="1"/>
  <c r="BZ42" i="1"/>
  <c r="AG89" i="1"/>
  <c r="BZ89" i="1"/>
  <c r="AG49" i="1"/>
  <c r="BZ49" i="1"/>
  <c r="AG5" i="1"/>
  <c r="BZ5" i="1"/>
  <c r="AG40" i="1"/>
  <c r="BZ40" i="1"/>
  <c r="AG99" i="1"/>
  <c r="BZ99" i="1"/>
  <c r="AG55" i="1"/>
  <c r="BZ55" i="1"/>
  <c r="AG27" i="1"/>
  <c r="BZ27" i="1"/>
  <c r="AG60" i="1"/>
  <c r="BZ60" i="1"/>
  <c r="AG51" i="1"/>
  <c r="BZ51" i="1"/>
  <c r="AG62" i="1"/>
  <c r="BZ62" i="1"/>
  <c r="AG47" i="1"/>
  <c r="BZ47" i="1"/>
  <c r="AG8" i="1"/>
  <c r="BZ8" i="1"/>
  <c r="AG97" i="1"/>
  <c r="BZ97" i="1"/>
  <c r="AG22" i="1"/>
  <c r="BZ22" i="1"/>
  <c r="AG98" i="1"/>
  <c r="BZ98" i="1"/>
  <c r="AG82" i="1"/>
  <c r="BZ82" i="1"/>
  <c r="AG54" i="1"/>
  <c r="BZ54" i="1"/>
  <c r="AG38" i="1"/>
  <c r="BZ38" i="1"/>
  <c r="AG18" i="1"/>
  <c r="BZ18" i="1"/>
  <c r="AG81" i="1"/>
  <c r="BZ81" i="1"/>
  <c r="AG61" i="1"/>
  <c r="BZ61" i="1"/>
  <c r="AG41" i="1"/>
  <c r="BZ41" i="1"/>
  <c r="AG17" i="1"/>
  <c r="BZ17" i="1"/>
  <c r="AG92" i="1"/>
  <c r="BZ92" i="1"/>
  <c r="AG64" i="1"/>
  <c r="BZ64" i="1"/>
  <c r="AG36" i="1"/>
  <c r="BZ36" i="1"/>
  <c r="AG20" i="1"/>
  <c r="BZ20" i="1"/>
  <c r="AG91" i="1"/>
  <c r="BZ91" i="1"/>
  <c r="AG71" i="1"/>
  <c r="BZ71" i="1"/>
  <c r="AG43" i="1"/>
  <c r="BZ43" i="1"/>
  <c r="AG23" i="1"/>
  <c r="BZ23" i="1"/>
  <c r="AG100" i="1"/>
  <c r="BZ100" i="1"/>
  <c r="AG56" i="1"/>
  <c r="BZ56" i="1"/>
  <c r="AG31" i="1"/>
  <c r="BZ31" i="1"/>
  <c r="AG70" i="1"/>
  <c r="BZ70" i="1"/>
  <c r="AG30" i="1"/>
  <c r="BZ30" i="1"/>
  <c r="AG73" i="1"/>
  <c r="BZ73" i="1"/>
  <c r="AG53" i="1"/>
  <c r="BZ53" i="1"/>
  <c r="AG9" i="1"/>
  <c r="BZ9" i="1"/>
  <c r="AG44" i="1"/>
  <c r="BZ44" i="1"/>
  <c r="AG10" i="1"/>
  <c r="BZ10" i="1"/>
  <c r="AG59" i="1"/>
  <c r="BZ59" i="1"/>
  <c r="AG11" i="1"/>
  <c r="BZ11" i="1"/>
  <c r="AG4" i="1"/>
  <c r="BZ4" i="1"/>
  <c r="AG12" i="1"/>
  <c r="BZ12" i="1"/>
  <c r="AG63" i="1"/>
  <c r="BZ63" i="1"/>
  <c r="AG66" i="1"/>
  <c r="BZ66" i="1"/>
  <c r="AG26" i="1"/>
  <c r="BZ26" i="1"/>
  <c r="AG65" i="1"/>
  <c r="BZ65" i="1"/>
  <c r="AG21" i="1"/>
  <c r="BZ21" i="1"/>
  <c r="AG68" i="1"/>
  <c r="BZ68" i="1"/>
  <c r="AG24" i="1"/>
  <c r="BZ24" i="1"/>
  <c r="AG75" i="1"/>
  <c r="BZ75" i="1"/>
  <c r="AG7" i="1"/>
  <c r="BZ7" i="1"/>
  <c r="AG6" i="1"/>
  <c r="BZ6" i="1"/>
  <c r="AG84" i="1"/>
  <c r="BZ84" i="1"/>
  <c r="AG96" i="1"/>
  <c r="BZ96" i="1"/>
  <c r="AG33" i="1"/>
  <c r="BZ33" i="1"/>
  <c r="AG85" i="1"/>
  <c r="BZ85" i="1"/>
  <c r="AG15" i="1"/>
  <c r="BZ15" i="1"/>
  <c r="AG79" i="1"/>
  <c r="BZ79" i="1"/>
  <c r="AG94" i="1"/>
  <c r="BZ94" i="1"/>
  <c r="AG78" i="1"/>
  <c r="BZ78" i="1"/>
  <c r="AG50" i="1"/>
  <c r="BZ50" i="1"/>
  <c r="AG34" i="1"/>
  <c r="BZ34" i="1"/>
  <c r="AG14" i="1"/>
  <c r="BZ14" i="1"/>
  <c r="AG77" i="1"/>
  <c r="BZ77" i="1"/>
  <c r="AG57" i="1"/>
  <c r="BZ57" i="1"/>
  <c r="AG37" i="1"/>
  <c r="BZ37" i="1"/>
  <c r="AG13" i="1"/>
  <c r="BZ13" i="1"/>
  <c r="AG88" i="1"/>
  <c r="BZ88" i="1"/>
  <c r="AG52" i="1"/>
  <c r="BZ52" i="1"/>
  <c r="AG32" i="1"/>
  <c r="BZ32" i="1"/>
  <c r="AG16" i="1"/>
  <c r="BZ16" i="1"/>
  <c r="AG87" i="1"/>
  <c r="BZ87" i="1"/>
  <c r="AG67" i="1"/>
  <c r="BZ67" i="1"/>
  <c r="AG39" i="1"/>
  <c r="BZ39" i="1"/>
  <c r="AG19" i="1"/>
  <c r="BZ19" i="1"/>
  <c r="AG76" i="1"/>
  <c r="BZ76" i="1"/>
  <c r="AF3" i="1"/>
  <c r="BW3" i="1"/>
  <c r="AX3" i="1" s="1"/>
  <c r="BV3" i="1"/>
  <c r="AR3" i="1" s="1"/>
  <c r="BU3" i="1"/>
  <c r="AL3" i="1" s="1"/>
  <c r="AK2" i="1"/>
  <c r="AF2" i="1"/>
  <c r="AQ2" i="1"/>
  <c r="AW2" i="1"/>
  <c r="AW19" i="1"/>
  <c r="AW94" i="1"/>
  <c r="AW60" i="1"/>
  <c r="AW40" i="1"/>
  <c r="AW39" i="1"/>
  <c r="AW76" i="1"/>
  <c r="AW78" i="1"/>
  <c r="AW47" i="1"/>
  <c r="AW82" i="1"/>
  <c r="AW23" i="1"/>
  <c r="AW56" i="1"/>
  <c r="AW50" i="1"/>
  <c r="AW4" i="1"/>
  <c r="AW65" i="1"/>
  <c r="AW66" i="1"/>
  <c r="AW68" i="1"/>
  <c r="AW73" i="1"/>
  <c r="AW74" i="1"/>
  <c r="AW57" i="1"/>
  <c r="AQ41" i="1"/>
  <c r="AQ7" i="1"/>
  <c r="AK94" i="1"/>
  <c r="T3" i="6" l="1"/>
  <c r="U3" i="6"/>
  <c r="M3" i="6" s="1"/>
  <c r="AY60" i="1"/>
  <c r="CN60" i="1"/>
  <c r="AY65" i="1"/>
  <c r="CN65" i="1"/>
  <c r="CO16" i="1"/>
  <c r="F16" i="21" s="1"/>
  <c r="C16" i="21"/>
  <c r="CK87" i="1"/>
  <c r="F87" i="20" s="1"/>
  <c r="C87" i="20"/>
  <c r="CK25" i="1"/>
  <c r="F25" i="20" s="1"/>
  <c r="C25" i="20"/>
  <c r="CG55" i="1"/>
  <c r="F55" i="19" s="1"/>
  <c r="C55" i="19"/>
  <c r="CG72" i="1"/>
  <c r="F72" i="19" s="1"/>
  <c r="C72" i="19"/>
  <c r="CK8" i="1"/>
  <c r="F8" i="20" s="1"/>
  <c r="C8" i="20"/>
  <c r="CG45" i="1"/>
  <c r="F45" i="19" s="1"/>
  <c r="C45" i="19"/>
  <c r="CG59" i="1"/>
  <c r="F59" i="19" s="1"/>
  <c r="C59" i="19"/>
  <c r="CG32" i="1"/>
  <c r="F32" i="19" s="1"/>
  <c r="C32" i="19"/>
  <c r="CK73" i="1"/>
  <c r="F73" i="20" s="1"/>
  <c r="C73" i="20"/>
  <c r="CO62" i="1"/>
  <c r="F62" i="21" s="1"/>
  <c r="C62" i="21"/>
  <c r="CG80" i="1"/>
  <c r="F80" i="19" s="1"/>
  <c r="C80" i="19"/>
  <c r="CG71" i="1"/>
  <c r="F71" i="19" s="1"/>
  <c r="C71" i="19"/>
  <c r="CK71" i="1"/>
  <c r="F71" i="20" s="1"/>
  <c r="C71" i="20"/>
  <c r="CO44" i="1"/>
  <c r="F44" i="21" s="1"/>
  <c r="C44" i="21"/>
  <c r="CO59" i="1"/>
  <c r="F59" i="21" s="1"/>
  <c r="C59" i="21"/>
  <c r="CK16" i="1"/>
  <c r="F16" i="20" s="1"/>
  <c r="C16" i="20"/>
  <c r="CO90" i="1"/>
  <c r="F90" i="21" s="1"/>
  <c r="C90" i="21"/>
  <c r="CG63" i="1"/>
  <c r="F63" i="19" s="1"/>
  <c r="C63" i="19"/>
  <c r="C10" i="21"/>
  <c r="CO10" i="1"/>
  <c r="F10" i="21" s="1"/>
  <c r="C13" i="21"/>
  <c r="CO13" i="1"/>
  <c r="F13" i="21" s="1"/>
  <c r="CG17" i="1"/>
  <c r="F17" i="19" s="1"/>
  <c r="C17" i="19"/>
  <c r="CK57" i="1"/>
  <c r="F57" i="20" s="1"/>
  <c r="C57" i="20"/>
  <c r="CO100" i="1"/>
  <c r="F100" i="21" s="1"/>
  <c r="C100" i="21"/>
  <c r="CK35" i="1"/>
  <c r="F35" i="20" s="1"/>
  <c r="C35" i="20"/>
  <c r="CG7" i="1"/>
  <c r="F7" i="19" s="1"/>
  <c r="C7" i="19"/>
  <c r="CO99" i="1"/>
  <c r="F99" i="21" s="1"/>
  <c r="C99" i="21"/>
  <c r="C46" i="19"/>
  <c r="CG46" i="1"/>
  <c r="F46" i="19" s="1"/>
  <c r="CG91" i="1"/>
  <c r="F91" i="19" s="1"/>
  <c r="C91" i="19"/>
  <c r="CG40" i="1"/>
  <c r="F40" i="19" s="1"/>
  <c r="C40" i="19"/>
  <c r="C88" i="20"/>
  <c r="CK88" i="1"/>
  <c r="F88" i="20" s="1"/>
  <c r="CO95" i="1"/>
  <c r="F95" i="21" s="1"/>
  <c r="C95" i="21"/>
  <c r="CG8" i="1"/>
  <c r="F8" i="19" s="1"/>
  <c r="C8" i="19"/>
  <c r="CG85" i="1"/>
  <c r="F85" i="19" s="1"/>
  <c r="C85" i="19"/>
  <c r="CO83" i="1"/>
  <c r="F83" i="21" s="1"/>
  <c r="C83" i="21"/>
  <c r="CG61" i="1"/>
  <c r="F61" i="19" s="1"/>
  <c r="C61" i="19"/>
  <c r="CO12" i="1"/>
  <c r="F12" i="21" s="1"/>
  <c r="C12" i="21"/>
  <c r="C62" i="19"/>
  <c r="CG62" i="1"/>
  <c r="F62" i="19" s="1"/>
  <c r="CG92" i="1"/>
  <c r="F92" i="19" s="1"/>
  <c r="C92" i="19"/>
  <c r="CG68" i="1"/>
  <c r="F68" i="19" s="1"/>
  <c r="C68" i="19"/>
  <c r="CK31" i="1"/>
  <c r="F31" i="20" s="1"/>
  <c r="C31" i="20"/>
  <c r="CO96" i="1"/>
  <c r="F96" i="21" s="1"/>
  <c r="C96" i="21"/>
  <c r="CK47" i="1"/>
  <c r="F47" i="20" s="1"/>
  <c r="C47" i="20"/>
  <c r="CG11" i="1"/>
  <c r="F11" i="19" s="1"/>
  <c r="C11" i="19"/>
  <c r="CG38" i="1"/>
  <c r="F38" i="19" s="1"/>
  <c r="C38" i="19"/>
  <c r="C38" i="20"/>
  <c r="CK38" i="1"/>
  <c r="F38" i="20" s="1"/>
  <c r="CK97" i="1"/>
  <c r="F97" i="20" s="1"/>
  <c r="C97" i="20"/>
  <c r="CK19" i="1"/>
  <c r="F19" i="20" s="1"/>
  <c r="C19" i="20"/>
  <c r="CO38" i="1"/>
  <c r="F38" i="21" s="1"/>
  <c r="C38" i="21"/>
  <c r="CO46" i="1"/>
  <c r="F46" i="21" s="1"/>
  <c r="C46" i="21"/>
  <c r="CO22" i="1"/>
  <c r="F22" i="21" s="1"/>
  <c r="C22" i="21"/>
  <c r="CG23" i="1"/>
  <c r="F23" i="19" s="1"/>
  <c r="C23" i="19"/>
  <c r="CO70" i="1"/>
  <c r="F70" i="21" s="1"/>
  <c r="C70" i="21"/>
  <c r="CO32" i="1"/>
  <c r="F32" i="21" s="1"/>
  <c r="C32" i="21"/>
  <c r="C64" i="20"/>
  <c r="CK64" i="1"/>
  <c r="F64" i="20" s="1"/>
  <c r="CK37" i="1"/>
  <c r="F37" i="20" s="1"/>
  <c r="C37" i="20"/>
  <c r="C29" i="21"/>
  <c r="CO29" i="1"/>
  <c r="F29" i="21" s="1"/>
  <c r="CK13" i="1"/>
  <c r="F13" i="20" s="1"/>
  <c r="C13" i="20"/>
  <c r="C44" i="20"/>
  <c r="CK44" i="1"/>
  <c r="F44" i="20" s="1"/>
  <c r="C6" i="20"/>
  <c r="CK6" i="1"/>
  <c r="F6" i="20" s="1"/>
  <c r="C41" i="21"/>
  <c r="CO41" i="1"/>
  <c r="F41" i="21" s="1"/>
  <c r="CK59" i="1"/>
  <c r="F59" i="20" s="1"/>
  <c r="C59" i="20"/>
  <c r="CK20" i="1"/>
  <c r="F20" i="20" s="1"/>
  <c r="C20" i="20"/>
  <c r="CG56" i="1"/>
  <c r="F56" i="19" s="1"/>
  <c r="C56" i="19"/>
  <c r="C46" i="20"/>
  <c r="CK46" i="1"/>
  <c r="F46" i="20" s="1"/>
  <c r="CO84" i="1"/>
  <c r="F84" i="21" s="1"/>
  <c r="C84" i="21"/>
  <c r="AY57" i="1"/>
  <c r="CN57" i="1"/>
  <c r="AY78" i="1"/>
  <c r="CN78" i="1"/>
  <c r="AM94" i="1"/>
  <c r="CF94" i="1"/>
  <c r="AY23" i="1"/>
  <c r="CN23" i="1"/>
  <c r="AY94" i="1"/>
  <c r="CN94" i="1"/>
  <c r="AS7" i="1"/>
  <c r="CJ7" i="1"/>
  <c r="AY4" i="1"/>
  <c r="CN4" i="1"/>
  <c r="AY39" i="1"/>
  <c r="CN39" i="1"/>
  <c r="AY19" i="1"/>
  <c r="CN19" i="1"/>
  <c r="C21" i="21"/>
  <c r="CO21" i="1"/>
  <c r="F21" i="21" s="1"/>
  <c r="CG54" i="1"/>
  <c r="F54" i="19" s="1"/>
  <c r="C54" i="19"/>
  <c r="CK9" i="1"/>
  <c r="F9" i="20" s="1"/>
  <c r="C9" i="20"/>
  <c r="C90" i="20"/>
  <c r="CK90" i="1"/>
  <c r="F90" i="20" s="1"/>
  <c r="C22" i="20"/>
  <c r="CK22" i="1"/>
  <c r="F22" i="20" s="1"/>
  <c r="CK65" i="1"/>
  <c r="F65" i="20" s="1"/>
  <c r="C65" i="20"/>
  <c r="CG33" i="1"/>
  <c r="F33" i="19" s="1"/>
  <c r="C33" i="19"/>
  <c r="CG13" i="1"/>
  <c r="F13" i="19" s="1"/>
  <c r="C13" i="19"/>
  <c r="CK45" i="1"/>
  <c r="F45" i="20" s="1"/>
  <c r="C45" i="20"/>
  <c r="CG24" i="1"/>
  <c r="F24" i="19" s="1"/>
  <c r="C24" i="19"/>
  <c r="C74" i="20"/>
  <c r="CK74" i="1"/>
  <c r="F74" i="20" s="1"/>
  <c r="C96" i="20"/>
  <c r="CK96" i="1"/>
  <c r="F96" i="20" s="1"/>
  <c r="CK34" i="1"/>
  <c r="F34" i="20" s="1"/>
  <c r="C34" i="20"/>
  <c r="C5" i="21"/>
  <c r="CO5" i="1"/>
  <c r="F5" i="21" s="1"/>
  <c r="CO71" i="1"/>
  <c r="F71" i="21" s="1"/>
  <c r="C71" i="21"/>
  <c r="CG44" i="1"/>
  <c r="F44" i="19" s="1"/>
  <c r="C44" i="19"/>
  <c r="C52" i="20"/>
  <c r="CK52" i="1"/>
  <c r="F52" i="20" s="1"/>
  <c r="CK77" i="1"/>
  <c r="F77" i="20" s="1"/>
  <c r="C77" i="20"/>
  <c r="CK69" i="1"/>
  <c r="F69" i="20" s="1"/>
  <c r="C69" i="20"/>
  <c r="CO35" i="1"/>
  <c r="F35" i="21" s="1"/>
  <c r="C35" i="21"/>
  <c r="C69" i="21"/>
  <c r="CO69" i="1"/>
  <c r="F69" i="21" s="1"/>
  <c r="CK15" i="1"/>
  <c r="F15" i="20" s="1"/>
  <c r="C15" i="20"/>
  <c r="CK67" i="1"/>
  <c r="F67" i="20" s="1"/>
  <c r="C67" i="20"/>
  <c r="C25" i="21"/>
  <c r="CO25" i="1"/>
  <c r="F25" i="21" s="1"/>
  <c r="CO58" i="1"/>
  <c r="F58" i="21" s="1"/>
  <c r="C58" i="21"/>
  <c r="CK53" i="1"/>
  <c r="F53" i="20" s="1"/>
  <c r="C53" i="20"/>
  <c r="CG29" i="1"/>
  <c r="F29" i="19" s="1"/>
  <c r="C29" i="19"/>
  <c r="CO43" i="1"/>
  <c r="F43" i="21" s="1"/>
  <c r="C43" i="21"/>
  <c r="CO86" i="1"/>
  <c r="F86" i="21" s="1"/>
  <c r="C86" i="21"/>
  <c r="C81" i="21"/>
  <c r="CO81" i="1"/>
  <c r="F81" i="21" s="1"/>
  <c r="CK28" i="1"/>
  <c r="F28" i="20" s="1"/>
  <c r="C28" i="20"/>
  <c r="C80" i="20"/>
  <c r="CK80" i="1"/>
  <c r="F80" i="20" s="1"/>
  <c r="CG34" i="1"/>
  <c r="F34" i="19" s="1"/>
  <c r="C34" i="19"/>
  <c r="CK85" i="1"/>
  <c r="F85" i="20" s="1"/>
  <c r="C85" i="20"/>
  <c r="CG47" i="1"/>
  <c r="F47" i="19" s="1"/>
  <c r="C47" i="19"/>
  <c r="CO7" i="1"/>
  <c r="F7" i="21" s="1"/>
  <c r="C7" i="21"/>
  <c r="CO88" i="1"/>
  <c r="F88" i="21" s="1"/>
  <c r="C88" i="21"/>
  <c r="CK33" i="1"/>
  <c r="F33" i="20" s="1"/>
  <c r="C33" i="20"/>
  <c r="CO15" i="1"/>
  <c r="F15" i="21" s="1"/>
  <c r="C15" i="21"/>
  <c r="CO79" i="1"/>
  <c r="F79" i="21" s="1"/>
  <c r="C79" i="21"/>
  <c r="CO80" i="1"/>
  <c r="F80" i="21" s="1"/>
  <c r="C80" i="21"/>
  <c r="C94" i="20"/>
  <c r="CK94" i="1"/>
  <c r="F94" i="20" s="1"/>
  <c r="CG19" i="1"/>
  <c r="F19" i="19" s="1"/>
  <c r="C19" i="19"/>
  <c r="CG35" i="1"/>
  <c r="F35" i="19" s="1"/>
  <c r="C35" i="19"/>
  <c r="C14" i="19"/>
  <c r="CG14" i="1"/>
  <c r="F14" i="19" s="1"/>
  <c r="CG82" i="1"/>
  <c r="F82" i="19" s="1"/>
  <c r="C82" i="19"/>
  <c r="CK23" i="1"/>
  <c r="F23" i="20" s="1"/>
  <c r="C23" i="20"/>
  <c r="CG20" i="1"/>
  <c r="F20" i="19" s="1"/>
  <c r="C20" i="19"/>
  <c r="CG51" i="1"/>
  <c r="F51" i="19" s="1"/>
  <c r="C51" i="19"/>
  <c r="CO36" i="1"/>
  <c r="F36" i="21" s="1"/>
  <c r="C36" i="21"/>
  <c r="CG21" i="1"/>
  <c r="F21" i="19" s="1"/>
  <c r="C21" i="19"/>
  <c r="CG60" i="1"/>
  <c r="F60" i="19" s="1"/>
  <c r="C60" i="19"/>
  <c r="CK95" i="1"/>
  <c r="F95" i="20" s="1"/>
  <c r="C95" i="20"/>
  <c r="CG95" i="1"/>
  <c r="F95" i="19" s="1"/>
  <c r="C95" i="19"/>
  <c r="CK63" i="1"/>
  <c r="F63" i="20" s="1"/>
  <c r="C63" i="20"/>
  <c r="CO28" i="1"/>
  <c r="F28" i="21" s="1"/>
  <c r="C28" i="21"/>
  <c r="CO98" i="1"/>
  <c r="F98" i="21" s="1"/>
  <c r="C98" i="21"/>
  <c r="CK32" i="1"/>
  <c r="F32" i="20" s="1"/>
  <c r="C32" i="20"/>
  <c r="CG15" i="1"/>
  <c r="F15" i="19" s="1"/>
  <c r="C15" i="19"/>
  <c r="C85" i="21"/>
  <c r="CO85" i="1"/>
  <c r="F85" i="21" s="1"/>
  <c r="CO31" i="1"/>
  <c r="F31" i="21" s="1"/>
  <c r="C31" i="21"/>
  <c r="C90" i="19"/>
  <c r="CG90" i="1"/>
  <c r="F90" i="19" s="1"/>
  <c r="CG39" i="1"/>
  <c r="F39" i="19" s="1"/>
  <c r="C39" i="19"/>
  <c r="C92" i="20"/>
  <c r="CK92" i="1"/>
  <c r="F92" i="20" s="1"/>
  <c r="CG100" i="1"/>
  <c r="F100" i="19" s="1"/>
  <c r="C100" i="19"/>
  <c r="AY56" i="1"/>
  <c r="CN56" i="1"/>
  <c r="AY74" i="1"/>
  <c r="CN74" i="1"/>
  <c r="AY76" i="1"/>
  <c r="CN76" i="1"/>
  <c r="AY73" i="1"/>
  <c r="CN73" i="1"/>
  <c r="AY82" i="1"/>
  <c r="CN82" i="1"/>
  <c r="AS41" i="1"/>
  <c r="CJ41" i="1"/>
  <c r="AY68" i="1"/>
  <c r="CN68" i="1"/>
  <c r="AY50" i="1"/>
  <c r="CN50" i="1"/>
  <c r="AY47" i="1"/>
  <c r="CN47" i="1"/>
  <c r="AY40" i="1"/>
  <c r="CN40" i="1"/>
  <c r="C89" i="21"/>
  <c r="CO89" i="1"/>
  <c r="F89" i="21" s="1"/>
  <c r="CK81" i="1"/>
  <c r="F81" i="20" s="1"/>
  <c r="C81" i="20"/>
  <c r="CG58" i="1"/>
  <c r="F58" i="19" s="1"/>
  <c r="C58" i="19"/>
  <c r="CG57" i="1"/>
  <c r="F57" i="19" s="1"/>
  <c r="C57" i="19"/>
  <c r="CG81" i="1"/>
  <c r="F81" i="19" s="1"/>
  <c r="C81" i="19"/>
  <c r="CK27" i="1"/>
  <c r="F27" i="20" s="1"/>
  <c r="C27" i="20"/>
  <c r="CG18" i="1"/>
  <c r="F18" i="19" s="1"/>
  <c r="C18" i="19"/>
  <c r="CK50" i="1"/>
  <c r="F50" i="20" s="1"/>
  <c r="C50" i="20"/>
  <c r="CG66" i="1"/>
  <c r="F66" i="19" s="1"/>
  <c r="C66" i="19"/>
  <c r="C58" i="20"/>
  <c r="CK58" i="1"/>
  <c r="F58" i="20" s="1"/>
  <c r="CG64" i="1"/>
  <c r="F64" i="19" s="1"/>
  <c r="C64" i="19"/>
  <c r="C68" i="20"/>
  <c r="CK68" i="1"/>
  <c r="F68" i="20" s="1"/>
  <c r="CK51" i="1"/>
  <c r="F51" i="20" s="1"/>
  <c r="C51" i="20"/>
  <c r="CK40" i="1"/>
  <c r="F40" i="20" s="1"/>
  <c r="C40" i="20"/>
  <c r="CO26" i="1"/>
  <c r="F26" i="21" s="1"/>
  <c r="C26" i="21"/>
  <c r="CG96" i="1"/>
  <c r="F96" i="19" s="1"/>
  <c r="C96" i="19"/>
  <c r="C22" i="19"/>
  <c r="CG22" i="1"/>
  <c r="F22" i="19" s="1"/>
  <c r="CG48" i="1"/>
  <c r="F48" i="19" s="1"/>
  <c r="C48" i="19"/>
  <c r="CO64" i="1"/>
  <c r="F64" i="21" s="1"/>
  <c r="C64" i="21"/>
  <c r="CG79" i="1"/>
  <c r="F79" i="19" s="1"/>
  <c r="C79" i="19"/>
  <c r="CO34" i="1"/>
  <c r="F34" i="21" s="1"/>
  <c r="C34" i="21"/>
  <c r="CK17" i="1"/>
  <c r="F17" i="20" s="1"/>
  <c r="C17" i="20"/>
  <c r="CG27" i="1"/>
  <c r="F27" i="19" s="1"/>
  <c r="C27" i="19"/>
  <c r="C10" i="19"/>
  <c r="CG10" i="1"/>
  <c r="F10" i="19" s="1"/>
  <c r="C74" i="19"/>
  <c r="CG74" i="1"/>
  <c r="F74" i="19" s="1"/>
  <c r="C26" i="20"/>
  <c r="CK26" i="1"/>
  <c r="F26" i="20" s="1"/>
  <c r="CG89" i="1"/>
  <c r="F89" i="19" s="1"/>
  <c r="C89" i="19"/>
  <c r="CG31" i="1"/>
  <c r="F31" i="19" s="1"/>
  <c r="C31" i="19"/>
  <c r="CO20" i="1"/>
  <c r="F20" i="21" s="1"/>
  <c r="C20" i="21"/>
  <c r="CG25" i="1"/>
  <c r="F25" i="19" s="1"/>
  <c r="C25" i="19"/>
  <c r="CG86" i="1"/>
  <c r="F86" i="19" s="1"/>
  <c r="C86" i="19"/>
  <c r="CK43" i="1"/>
  <c r="F43" i="20" s="1"/>
  <c r="C43" i="20"/>
  <c r="C93" i="21"/>
  <c r="CO93" i="1"/>
  <c r="F93" i="21" s="1"/>
  <c r="CO63" i="1"/>
  <c r="F63" i="21" s="1"/>
  <c r="C63" i="21"/>
  <c r="CO51" i="1"/>
  <c r="F51" i="21" s="1"/>
  <c r="C51" i="21"/>
  <c r="CG76" i="1"/>
  <c r="F76" i="19" s="1"/>
  <c r="C76" i="19"/>
  <c r="CG52" i="1"/>
  <c r="F52" i="19" s="1"/>
  <c r="C52" i="19"/>
  <c r="C14" i="20"/>
  <c r="CK14" i="1"/>
  <c r="F14" i="20" s="1"/>
  <c r="C53" i="21"/>
  <c r="CO53" i="1"/>
  <c r="F53" i="21" s="1"/>
  <c r="CK18" i="1"/>
  <c r="F18" i="20" s="1"/>
  <c r="C18" i="20"/>
  <c r="CG99" i="1"/>
  <c r="F99" i="19" s="1"/>
  <c r="C99" i="19"/>
  <c r="CG43" i="1"/>
  <c r="F43" i="19" s="1"/>
  <c r="C43" i="19"/>
  <c r="CG16" i="1"/>
  <c r="F16" i="19" s="1"/>
  <c r="C16" i="19"/>
  <c r="CG75" i="1"/>
  <c r="F75" i="19" s="1"/>
  <c r="C75" i="19"/>
  <c r="CG84" i="1"/>
  <c r="F84" i="19" s="1"/>
  <c r="C84" i="19"/>
  <c r="CG12" i="1"/>
  <c r="F12" i="19" s="1"/>
  <c r="C12" i="19"/>
  <c r="CK4" i="1"/>
  <c r="F4" i="20" s="1"/>
  <c r="C4" i="20"/>
  <c r="C56" i="20"/>
  <c r="CK56" i="1"/>
  <c r="F56" i="20" s="1"/>
  <c r="CK55" i="1"/>
  <c r="F55" i="20" s="1"/>
  <c r="C55" i="20"/>
  <c r="CG97" i="1"/>
  <c r="F97" i="19" s="1"/>
  <c r="C97" i="19"/>
  <c r="CO72" i="1"/>
  <c r="F72" i="21" s="1"/>
  <c r="C72" i="21"/>
  <c r="CK54" i="1"/>
  <c r="F54" i="20" s="1"/>
  <c r="C54" i="20"/>
  <c r="CG70" i="1"/>
  <c r="F70" i="19" s="1"/>
  <c r="C70" i="19"/>
  <c r="CO30" i="1"/>
  <c r="F30" i="21" s="1"/>
  <c r="C30" i="21"/>
  <c r="C48" i="20"/>
  <c r="CK48" i="1"/>
  <c r="F48" i="20" s="1"/>
  <c r="C61" i="21"/>
  <c r="CO61" i="1"/>
  <c r="F61" i="21" s="1"/>
  <c r="CK29" i="1"/>
  <c r="F29" i="20" s="1"/>
  <c r="C29" i="20"/>
  <c r="C6" i="21"/>
  <c r="CO6" i="1"/>
  <c r="F6" i="21" s="1"/>
  <c r="C33" i="21"/>
  <c r="CO33" i="1"/>
  <c r="F33" i="21" s="1"/>
  <c r="CO24" i="1"/>
  <c r="F24" i="21" s="1"/>
  <c r="C24" i="21"/>
  <c r="C62" i="20"/>
  <c r="CK62" i="1"/>
  <c r="F62" i="20" s="1"/>
  <c r="CG5" i="1"/>
  <c r="F5" i="19" s="1"/>
  <c r="C5" i="19"/>
  <c r="CK66" i="1"/>
  <c r="F66" i="20" s="1"/>
  <c r="C66" i="20"/>
  <c r="CO75" i="1"/>
  <c r="F75" i="21" s="1"/>
  <c r="C75" i="21"/>
  <c r="CK93" i="1"/>
  <c r="F93" i="20" s="1"/>
  <c r="C93" i="20"/>
  <c r="CG36" i="1"/>
  <c r="F36" i="19" s="1"/>
  <c r="C36" i="19"/>
  <c r="CK5" i="1"/>
  <c r="F5" i="20" s="1"/>
  <c r="C5" i="20"/>
  <c r="AY66" i="1"/>
  <c r="CN66" i="1"/>
  <c r="C45" i="21"/>
  <c r="CO45" i="1"/>
  <c r="F45" i="21" s="1"/>
  <c r="CG73" i="1"/>
  <c r="F73" i="19" s="1"/>
  <c r="C73" i="19"/>
  <c r="CO42" i="1"/>
  <c r="F42" i="21" s="1"/>
  <c r="C42" i="21"/>
  <c r="CK98" i="1"/>
  <c r="F98" i="20" s="1"/>
  <c r="C98" i="20"/>
  <c r="CK99" i="1"/>
  <c r="F99" i="20" s="1"/>
  <c r="C99" i="20"/>
  <c r="CO52" i="1"/>
  <c r="F52" i="21" s="1"/>
  <c r="C52" i="21"/>
  <c r="CO67" i="1"/>
  <c r="F67" i="21" s="1"/>
  <c r="C67" i="21"/>
  <c r="C72" i="20"/>
  <c r="CK72" i="1"/>
  <c r="F72" i="20" s="1"/>
  <c r="CO48" i="1"/>
  <c r="F48" i="21" s="1"/>
  <c r="C48" i="21"/>
  <c r="CK70" i="1"/>
  <c r="F70" i="20" s="1"/>
  <c r="C70" i="20"/>
  <c r="C77" i="21"/>
  <c r="CO77" i="1"/>
  <c r="F77" i="21" s="1"/>
  <c r="C42" i="19"/>
  <c r="CG42" i="1"/>
  <c r="F42" i="19" s="1"/>
  <c r="CO92" i="1"/>
  <c r="F92" i="21" s="1"/>
  <c r="C92" i="21"/>
  <c r="CO8" i="1"/>
  <c r="F8" i="21" s="1"/>
  <c r="C8" i="21"/>
  <c r="C17" i="21"/>
  <c r="CO17" i="1"/>
  <c r="F17" i="21" s="1"/>
  <c r="CG53" i="1"/>
  <c r="F53" i="19" s="1"/>
  <c r="C53" i="19"/>
  <c r="CG98" i="1"/>
  <c r="F98" i="19" s="1"/>
  <c r="C98" i="19"/>
  <c r="C49" i="21"/>
  <c r="CO49" i="1"/>
  <c r="F49" i="21" s="1"/>
  <c r="C37" i="21"/>
  <c r="CO37" i="1"/>
  <c r="F37" i="21" s="1"/>
  <c r="CG69" i="1"/>
  <c r="F69" i="19" s="1"/>
  <c r="C69" i="19"/>
  <c r="CK24" i="1"/>
  <c r="F24" i="20" s="1"/>
  <c r="C24" i="20"/>
  <c r="CK83" i="1"/>
  <c r="F83" i="20" s="1"/>
  <c r="C83" i="20"/>
  <c r="CG88" i="1"/>
  <c r="F88" i="19" s="1"/>
  <c r="C88" i="19"/>
  <c r="C6" i="19"/>
  <c r="CG6" i="1"/>
  <c r="F6" i="19" s="1"/>
  <c r="CG41" i="1"/>
  <c r="F41" i="19" s="1"/>
  <c r="C41" i="19"/>
  <c r="CG87" i="1"/>
  <c r="F87" i="19" s="1"/>
  <c r="C87" i="19"/>
  <c r="CK21" i="1"/>
  <c r="F21" i="20" s="1"/>
  <c r="C21" i="20"/>
  <c r="C10" i="20"/>
  <c r="CK10" i="1"/>
  <c r="F10" i="20" s="1"/>
  <c r="CO87" i="1"/>
  <c r="F87" i="21" s="1"/>
  <c r="C87" i="21"/>
  <c r="CK11" i="1"/>
  <c r="F11" i="20" s="1"/>
  <c r="C11" i="20"/>
  <c r="CO91" i="1"/>
  <c r="F91" i="21" s="1"/>
  <c r="C91" i="21"/>
  <c r="CG67" i="1"/>
  <c r="F67" i="19" s="1"/>
  <c r="C67" i="19"/>
  <c r="C18" i="21"/>
  <c r="CO18" i="1"/>
  <c r="F18" i="21" s="1"/>
  <c r="CK39" i="1"/>
  <c r="F39" i="20" s="1"/>
  <c r="C39" i="20"/>
  <c r="CO11" i="1"/>
  <c r="F11" i="21" s="1"/>
  <c r="C11" i="21"/>
  <c r="CG49" i="1"/>
  <c r="F49" i="19" s="1"/>
  <c r="C49" i="19"/>
  <c r="CG65" i="1"/>
  <c r="F65" i="19" s="1"/>
  <c r="C65" i="19"/>
  <c r="C30" i="19"/>
  <c r="CG30" i="1"/>
  <c r="F30" i="19" s="1"/>
  <c r="C78" i="20"/>
  <c r="CK78" i="1"/>
  <c r="F78" i="20" s="1"/>
  <c r="C60" i="20"/>
  <c r="CK60" i="1"/>
  <c r="F60" i="20" s="1"/>
  <c r="CG83" i="1"/>
  <c r="F83" i="19" s="1"/>
  <c r="C83" i="19"/>
  <c r="CK61" i="1"/>
  <c r="F61" i="20" s="1"/>
  <c r="C61" i="20"/>
  <c r="CK49" i="1"/>
  <c r="F49" i="20" s="1"/>
  <c r="C49" i="20"/>
  <c r="C76" i="20"/>
  <c r="CK76" i="1"/>
  <c r="F76" i="20" s="1"/>
  <c r="CG28" i="1"/>
  <c r="F28" i="19" s="1"/>
  <c r="C28" i="19"/>
  <c r="CG4" i="1"/>
  <c r="F4" i="19" s="1"/>
  <c r="C4" i="19"/>
  <c r="CK79" i="1"/>
  <c r="F79" i="20" s="1"/>
  <c r="C79" i="20"/>
  <c r="CK86" i="1"/>
  <c r="F86" i="20" s="1"/>
  <c r="C86" i="20"/>
  <c r="C9" i="21"/>
  <c r="CO9" i="1"/>
  <c r="F9" i="21" s="1"/>
  <c r="CG37" i="1"/>
  <c r="F37" i="19" s="1"/>
  <c r="C37" i="19"/>
  <c r="C100" i="20"/>
  <c r="CK100" i="1"/>
  <c r="F100" i="20" s="1"/>
  <c r="CK36" i="1"/>
  <c r="F36" i="20" s="1"/>
  <c r="C36" i="20"/>
  <c r="CO14" i="1"/>
  <c r="F14" i="21" s="1"/>
  <c r="C14" i="21"/>
  <c r="CK91" i="1"/>
  <c r="F91" i="20" s="1"/>
  <c r="C91" i="20"/>
  <c r="CK82" i="1"/>
  <c r="F82" i="20" s="1"/>
  <c r="C82" i="20"/>
  <c r="C97" i="21"/>
  <c r="CO97" i="1"/>
  <c r="F97" i="21" s="1"/>
  <c r="CG93" i="1"/>
  <c r="F93" i="19" s="1"/>
  <c r="C93" i="19"/>
  <c r="CG9" i="1"/>
  <c r="F9" i="19" s="1"/>
  <c r="C9" i="19"/>
  <c r="CO27" i="1"/>
  <c r="F27" i="21" s="1"/>
  <c r="C27" i="21"/>
  <c r="CK75" i="1"/>
  <c r="F75" i="20" s="1"/>
  <c r="C75" i="20"/>
  <c r="CG77" i="1"/>
  <c r="F77" i="19" s="1"/>
  <c r="C77" i="19"/>
  <c r="CK89" i="1"/>
  <c r="F89" i="20" s="1"/>
  <c r="C89" i="20"/>
  <c r="CO55" i="1"/>
  <c r="F55" i="21" s="1"/>
  <c r="C55" i="21"/>
  <c r="AY2" i="1"/>
  <c r="CN2" i="1"/>
  <c r="C2" i="21" s="1"/>
  <c r="CG3" i="1"/>
  <c r="F3" i="19" s="1"/>
  <c r="C3" i="19"/>
  <c r="AY3" i="1"/>
  <c r="CN3" i="1"/>
  <c r="C3" i="21" s="1"/>
  <c r="AS2" i="1"/>
  <c r="CJ2" i="1"/>
  <c r="C2" i="20" s="1"/>
  <c r="AM2" i="1"/>
  <c r="CF2" i="1"/>
  <c r="C39" i="18"/>
  <c r="CC39" i="1"/>
  <c r="C37" i="18"/>
  <c r="CC37" i="1"/>
  <c r="C79" i="18"/>
  <c r="CC79" i="1"/>
  <c r="C75" i="18"/>
  <c r="CC75" i="1"/>
  <c r="C10" i="18"/>
  <c r="CC10" i="1"/>
  <c r="C71" i="18"/>
  <c r="CC71" i="1"/>
  <c r="C64" i="18"/>
  <c r="CC64" i="1"/>
  <c r="C54" i="18"/>
  <c r="CC54" i="1"/>
  <c r="C99" i="18"/>
  <c r="CC99" i="1"/>
  <c r="C74" i="18"/>
  <c r="CC74" i="1"/>
  <c r="CC25" i="1"/>
  <c r="C25" i="18"/>
  <c r="CC19" i="1"/>
  <c r="C19" i="18"/>
  <c r="CC13" i="1"/>
  <c r="C13" i="18"/>
  <c r="CC33" i="1"/>
  <c r="C33" i="18"/>
  <c r="CC21" i="1"/>
  <c r="C21" i="18"/>
  <c r="C59" i="18"/>
  <c r="CC59" i="1"/>
  <c r="CC9" i="1"/>
  <c r="C9" i="18"/>
  <c r="CC31" i="1"/>
  <c r="C31" i="18"/>
  <c r="C43" i="18"/>
  <c r="CC43" i="1"/>
  <c r="C36" i="18"/>
  <c r="CC36" i="1"/>
  <c r="C38" i="18"/>
  <c r="CC38" i="1"/>
  <c r="C62" i="18"/>
  <c r="CC62" i="1"/>
  <c r="CC49" i="1"/>
  <c r="C49" i="18"/>
  <c r="C45" i="18"/>
  <c r="CC45" i="1"/>
  <c r="C90" i="18"/>
  <c r="CC90" i="1"/>
  <c r="C76" i="18"/>
  <c r="CC76" i="1"/>
  <c r="C87" i="18"/>
  <c r="CC87" i="1"/>
  <c r="C88" i="18"/>
  <c r="CC88" i="1"/>
  <c r="C77" i="18"/>
  <c r="CC77" i="1"/>
  <c r="C78" i="18"/>
  <c r="CC78" i="1"/>
  <c r="C85" i="18"/>
  <c r="CC85" i="1"/>
  <c r="C6" i="18"/>
  <c r="CC6" i="1"/>
  <c r="C68" i="18"/>
  <c r="CC68" i="1"/>
  <c r="C66" i="18"/>
  <c r="CC66" i="1"/>
  <c r="C11" i="18"/>
  <c r="CC11" i="1"/>
  <c r="C70" i="18"/>
  <c r="CC70" i="1"/>
  <c r="C23" i="18"/>
  <c r="CC23" i="1"/>
  <c r="CC20" i="1"/>
  <c r="C20" i="18"/>
  <c r="CC17" i="1"/>
  <c r="C17" i="18"/>
  <c r="C18" i="18"/>
  <c r="CC18" i="1"/>
  <c r="C98" i="18"/>
  <c r="CC98" i="1"/>
  <c r="C47" i="18"/>
  <c r="CC47" i="1"/>
  <c r="C27" i="18"/>
  <c r="CC27" i="1"/>
  <c r="CC5" i="1"/>
  <c r="C5" i="18"/>
  <c r="C86" i="18"/>
  <c r="CC86" i="1"/>
  <c r="CC29" i="1"/>
  <c r="C29" i="18"/>
  <c r="CC28" i="1"/>
  <c r="C28" i="18"/>
  <c r="C46" i="18"/>
  <c r="CC46" i="1"/>
  <c r="C95" i="18"/>
  <c r="CC95" i="1"/>
  <c r="C32" i="18"/>
  <c r="CC32" i="1"/>
  <c r="C34" i="18"/>
  <c r="CC34" i="1"/>
  <c r="C96" i="18"/>
  <c r="CC96" i="1"/>
  <c r="CC65" i="1"/>
  <c r="C65" i="18"/>
  <c r="CC12" i="1"/>
  <c r="C12" i="18"/>
  <c r="CC73" i="1"/>
  <c r="C73" i="18"/>
  <c r="C56" i="18"/>
  <c r="CC56" i="1"/>
  <c r="C61" i="18"/>
  <c r="CC61" i="1"/>
  <c r="CC97" i="1"/>
  <c r="C97" i="18"/>
  <c r="C51" i="18"/>
  <c r="CC51" i="1"/>
  <c r="CC89" i="1"/>
  <c r="C89" i="18"/>
  <c r="C35" i="18"/>
  <c r="CC35" i="1"/>
  <c r="C80" i="18"/>
  <c r="CC80" i="1"/>
  <c r="C16" i="18"/>
  <c r="CC16" i="1"/>
  <c r="C14" i="18"/>
  <c r="CC14" i="1"/>
  <c r="C94" i="18"/>
  <c r="CC94" i="1"/>
  <c r="C7" i="18"/>
  <c r="CC7" i="1"/>
  <c r="C63" i="18"/>
  <c r="CC63" i="1"/>
  <c r="C53" i="18"/>
  <c r="CC53" i="1"/>
  <c r="CC41" i="1"/>
  <c r="C41" i="18"/>
  <c r="C22" i="18"/>
  <c r="CC22" i="1"/>
  <c r="C55" i="18"/>
  <c r="CC55" i="1"/>
  <c r="C58" i="18"/>
  <c r="CC58" i="1"/>
  <c r="C72" i="18"/>
  <c r="CC72" i="1"/>
  <c r="C67" i="18"/>
  <c r="CC67" i="1"/>
  <c r="C52" i="18"/>
  <c r="CC52" i="1"/>
  <c r="CC57" i="1"/>
  <c r="C57" i="18"/>
  <c r="C50" i="18"/>
  <c r="CC50" i="1"/>
  <c r="CC15" i="1"/>
  <c r="C15" i="18"/>
  <c r="C84" i="18"/>
  <c r="CC84" i="1"/>
  <c r="C24" i="18"/>
  <c r="CC24" i="1"/>
  <c r="C26" i="18"/>
  <c r="CC26" i="1"/>
  <c r="CC4" i="1"/>
  <c r="C4" i="18"/>
  <c r="C44" i="18"/>
  <c r="CC44" i="1"/>
  <c r="C30" i="18"/>
  <c r="CC30" i="1"/>
  <c r="C100" i="18"/>
  <c r="CC100" i="1"/>
  <c r="C91" i="18"/>
  <c r="CC91" i="1"/>
  <c r="C92" i="18"/>
  <c r="CC92" i="1"/>
  <c r="CC81" i="1"/>
  <c r="C81" i="18"/>
  <c r="C82" i="18"/>
  <c r="CC82" i="1"/>
  <c r="C8" i="18"/>
  <c r="CC8" i="1"/>
  <c r="C60" i="18"/>
  <c r="CC60" i="1"/>
  <c r="C40" i="18"/>
  <c r="CC40" i="1"/>
  <c r="C42" i="18"/>
  <c r="CC42" i="1"/>
  <c r="C69" i="18"/>
  <c r="CC69" i="1"/>
  <c r="C83" i="18"/>
  <c r="CC83" i="1"/>
  <c r="C93" i="18"/>
  <c r="CC93" i="1"/>
  <c r="C48" i="18"/>
  <c r="CC48" i="1"/>
  <c r="AG3" i="1"/>
  <c r="BZ3" i="1"/>
  <c r="BE2" i="1"/>
  <c r="BZ2" i="1"/>
  <c r="AG2" i="1"/>
  <c r="BY92" i="1" l="1"/>
  <c r="CD92" i="1" s="1"/>
  <c r="BY76" i="1"/>
  <c r="CD76" i="1" s="1"/>
  <c r="BY60" i="1"/>
  <c r="CD60" i="1" s="1"/>
  <c r="BY44" i="1"/>
  <c r="CD44" i="1" s="1"/>
  <c r="BY28" i="1"/>
  <c r="CD28" i="1" s="1"/>
  <c r="BY12" i="1"/>
  <c r="CD12" i="1" s="1"/>
  <c r="BY94" i="1"/>
  <c r="CD94" i="1" s="1"/>
  <c r="BY78" i="1"/>
  <c r="CD78" i="1" s="1"/>
  <c r="BY62" i="1"/>
  <c r="CD62" i="1" s="1"/>
  <c r="BY46" i="1"/>
  <c r="CD46" i="1" s="1"/>
  <c r="BY26" i="1"/>
  <c r="CD26" i="1" s="1"/>
  <c r="BY10" i="1"/>
  <c r="CD10" i="1" s="1"/>
  <c r="BY89" i="1"/>
  <c r="CD89" i="1" s="1"/>
  <c r="BY69" i="1"/>
  <c r="CD69" i="1" s="1"/>
  <c r="BY41" i="1"/>
  <c r="CD41" i="1" s="1"/>
  <c r="BY17" i="1"/>
  <c r="CD17" i="1" s="1"/>
  <c r="BY95" i="1"/>
  <c r="CD95" i="1" s="1"/>
  <c r="BY79" i="1"/>
  <c r="CD79" i="1" s="1"/>
  <c r="BY63" i="1"/>
  <c r="CD63" i="1" s="1"/>
  <c r="BY47" i="1"/>
  <c r="CD47" i="1" s="1"/>
  <c r="BY31" i="1"/>
  <c r="CD31" i="1" s="1"/>
  <c r="BY15" i="1"/>
  <c r="CD15" i="1" s="1"/>
  <c r="BY30" i="1"/>
  <c r="CD30" i="1" s="1"/>
  <c r="BY57" i="1"/>
  <c r="CD57" i="1" s="1"/>
  <c r="BY13" i="1"/>
  <c r="CD13" i="1" s="1"/>
  <c r="BY84" i="1"/>
  <c r="CD84" i="1" s="1"/>
  <c r="BY52" i="1"/>
  <c r="CD52" i="1" s="1"/>
  <c r="BY20" i="1"/>
  <c r="CD20" i="1" s="1"/>
  <c r="BY86" i="1"/>
  <c r="CD86" i="1" s="1"/>
  <c r="BY54" i="1"/>
  <c r="CD54" i="1" s="1"/>
  <c r="BY38" i="1"/>
  <c r="CD38" i="1" s="1"/>
  <c r="BY2" i="1"/>
  <c r="CD2" i="1" s="1"/>
  <c r="BY53" i="1"/>
  <c r="CD53" i="1" s="1"/>
  <c r="BY5" i="1"/>
  <c r="CD5" i="1" s="1"/>
  <c r="BY55" i="1"/>
  <c r="CD55" i="1" s="1"/>
  <c r="BY23" i="1"/>
  <c r="CD23" i="1" s="1"/>
  <c r="BY77" i="1"/>
  <c r="CD77" i="1" s="1"/>
  <c r="BY80" i="1"/>
  <c r="CD80" i="1" s="1"/>
  <c r="BY48" i="1"/>
  <c r="CD48" i="1" s="1"/>
  <c r="BY16" i="1"/>
  <c r="CD16" i="1" s="1"/>
  <c r="BY82" i="1"/>
  <c r="CD82" i="1" s="1"/>
  <c r="BY50" i="1"/>
  <c r="CD50" i="1" s="1"/>
  <c r="BY14" i="1"/>
  <c r="CD14" i="1" s="1"/>
  <c r="BY73" i="1"/>
  <c r="CD73" i="1" s="1"/>
  <c r="BY21" i="1"/>
  <c r="CD21" i="1" s="1"/>
  <c r="BY83" i="1"/>
  <c r="CD83" i="1" s="1"/>
  <c r="BY51" i="1"/>
  <c r="CD51" i="1" s="1"/>
  <c r="BY19" i="1"/>
  <c r="CD19" i="1" s="1"/>
  <c r="BY65" i="1"/>
  <c r="CD65" i="1" s="1"/>
  <c r="BY88" i="1"/>
  <c r="CD88" i="1" s="1"/>
  <c r="BY72" i="1"/>
  <c r="CD72" i="1" s="1"/>
  <c r="BY56" i="1"/>
  <c r="CD56" i="1" s="1"/>
  <c r="BY40" i="1"/>
  <c r="CD40" i="1" s="1"/>
  <c r="BY24" i="1"/>
  <c r="CD24" i="1" s="1"/>
  <c r="BY8" i="1"/>
  <c r="CD8" i="1" s="1"/>
  <c r="BY90" i="1"/>
  <c r="CD90" i="1" s="1"/>
  <c r="BY74" i="1"/>
  <c r="CD74" i="1" s="1"/>
  <c r="BY58" i="1"/>
  <c r="CD58" i="1" s="1"/>
  <c r="BY42" i="1"/>
  <c r="CD42" i="1" s="1"/>
  <c r="BY22" i="1"/>
  <c r="CD22" i="1" s="1"/>
  <c r="BY6" i="1"/>
  <c r="CD6" i="1" s="1"/>
  <c r="BY85" i="1"/>
  <c r="CD85" i="1" s="1"/>
  <c r="BY61" i="1"/>
  <c r="CD61" i="1" s="1"/>
  <c r="BY33" i="1"/>
  <c r="CD33" i="1" s="1"/>
  <c r="BY9" i="1"/>
  <c r="CD9" i="1" s="1"/>
  <c r="BY91" i="1"/>
  <c r="CD91" i="1" s="1"/>
  <c r="BY75" i="1"/>
  <c r="CD75" i="1" s="1"/>
  <c r="BY59" i="1"/>
  <c r="CD59" i="1" s="1"/>
  <c r="BY43" i="1"/>
  <c r="CD43" i="1" s="1"/>
  <c r="BY27" i="1"/>
  <c r="CD27" i="1" s="1"/>
  <c r="BY11" i="1"/>
  <c r="CD11" i="1" s="1"/>
  <c r="BY97" i="1"/>
  <c r="CD97" i="1" s="1"/>
  <c r="BY49" i="1"/>
  <c r="CD49" i="1" s="1"/>
  <c r="BY100" i="1"/>
  <c r="CD100" i="1" s="1"/>
  <c r="BY68" i="1"/>
  <c r="CD68" i="1" s="1"/>
  <c r="BY36" i="1"/>
  <c r="CD36" i="1" s="1"/>
  <c r="BY4" i="1"/>
  <c r="CD4" i="1" s="1"/>
  <c r="BY70" i="1"/>
  <c r="CD70" i="1" s="1"/>
  <c r="BY18" i="1"/>
  <c r="CD18" i="1" s="1"/>
  <c r="BY81" i="1"/>
  <c r="CD81" i="1" s="1"/>
  <c r="BY29" i="1"/>
  <c r="CD29" i="1" s="1"/>
  <c r="BY87" i="1"/>
  <c r="CD87" i="1" s="1"/>
  <c r="BY71" i="1"/>
  <c r="CD71" i="1" s="1"/>
  <c r="BY39" i="1"/>
  <c r="CD39" i="1" s="1"/>
  <c r="BY7" i="1"/>
  <c r="CD7" i="1" s="1"/>
  <c r="BY37" i="1"/>
  <c r="CD37" i="1" s="1"/>
  <c r="BY96" i="1"/>
  <c r="CD96" i="1" s="1"/>
  <c r="BY64" i="1"/>
  <c r="CD64" i="1" s="1"/>
  <c r="BY32" i="1"/>
  <c r="CD32" i="1" s="1"/>
  <c r="BY98" i="1"/>
  <c r="CD98" i="1" s="1"/>
  <c r="BY66" i="1"/>
  <c r="CD66" i="1" s="1"/>
  <c r="BY34" i="1"/>
  <c r="CD34" i="1" s="1"/>
  <c r="BY93" i="1"/>
  <c r="CD93" i="1" s="1"/>
  <c r="BY45" i="1"/>
  <c r="CD45" i="1" s="1"/>
  <c r="BY99" i="1"/>
  <c r="CD99" i="1" s="1"/>
  <c r="BY67" i="1"/>
  <c r="CD67" i="1" s="1"/>
  <c r="BY35" i="1"/>
  <c r="CD35" i="1" s="1"/>
  <c r="BY3" i="1"/>
  <c r="CD3" i="1" s="1"/>
  <c r="BY25" i="1"/>
  <c r="CD25" i="1" s="1"/>
  <c r="CO2" i="1"/>
  <c r="F2" i="21" s="1"/>
  <c r="CO66" i="1"/>
  <c r="F66" i="21" s="1"/>
  <c r="C66" i="21"/>
  <c r="CO68" i="1"/>
  <c r="F68" i="21" s="1"/>
  <c r="C68" i="21"/>
  <c r="C73" i="21"/>
  <c r="CO73" i="1"/>
  <c r="F73" i="21" s="1"/>
  <c r="CO4" i="1"/>
  <c r="F4" i="21" s="1"/>
  <c r="C4" i="21"/>
  <c r="CO23" i="1"/>
  <c r="F23" i="21" s="1"/>
  <c r="C23" i="21"/>
  <c r="C57" i="21"/>
  <c r="CO57" i="1"/>
  <c r="F57" i="21" s="1"/>
  <c r="CO50" i="1"/>
  <c r="F50" i="21" s="1"/>
  <c r="C50" i="21"/>
  <c r="CO82" i="1"/>
  <c r="F82" i="21" s="1"/>
  <c r="C82" i="21"/>
  <c r="CO56" i="1"/>
  <c r="F56" i="21" s="1"/>
  <c r="C56" i="21"/>
  <c r="CO39" i="1"/>
  <c r="F39" i="21" s="1"/>
  <c r="C39" i="21"/>
  <c r="CO94" i="1"/>
  <c r="F94" i="21" s="1"/>
  <c r="C94" i="21"/>
  <c r="CO78" i="1"/>
  <c r="F78" i="21" s="1"/>
  <c r="C78" i="21"/>
  <c r="CO47" i="1"/>
  <c r="F47" i="21" s="1"/>
  <c r="C47" i="21"/>
  <c r="CK41" i="1"/>
  <c r="F41" i="20" s="1"/>
  <c r="C41" i="20"/>
  <c r="CO74" i="1"/>
  <c r="F74" i="21" s="1"/>
  <c r="C74" i="21"/>
  <c r="CO19" i="1"/>
  <c r="F19" i="21" s="1"/>
  <c r="C19" i="21"/>
  <c r="CK7" i="1"/>
  <c r="F7" i="20" s="1"/>
  <c r="C7" i="20"/>
  <c r="CG94" i="1"/>
  <c r="F94" i="19" s="1"/>
  <c r="C94" i="19"/>
  <c r="CO60" i="1"/>
  <c r="F60" i="21" s="1"/>
  <c r="C60" i="21"/>
  <c r="CO40" i="1"/>
  <c r="F40" i="21" s="1"/>
  <c r="C40" i="21"/>
  <c r="CO76" i="1"/>
  <c r="F76" i="21" s="1"/>
  <c r="C76" i="21"/>
  <c r="C65" i="21"/>
  <c r="CO65" i="1"/>
  <c r="F65" i="21" s="1"/>
  <c r="CG2" i="1"/>
  <c r="F2" i="19" s="1"/>
  <c r="C2" i="19"/>
  <c r="CO3" i="1"/>
  <c r="F3" i="21" s="1"/>
  <c r="CK2" i="1"/>
  <c r="F2" i="20" s="1"/>
  <c r="F40" i="18"/>
  <c r="F24" i="18"/>
  <c r="F52" i="18"/>
  <c r="F14" i="18"/>
  <c r="F73" i="18"/>
  <c r="F96" i="18"/>
  <c r="F28" i="18"/>
  <c r="F17" i="18"/>
  <c r="F70" i="18"/>
  <c r="F85" i="18"/>
  <c r="F88" i="18"/>
  <c r="F93" i="18"/>
  <c r="F81" i="18"/>
  <c r="F57" i="18"/>
  <c r="F72" i="18"/>
  <c r="F35" i="18"/>
  <c r="F95" i="18"/>
  <c r="F86" i="18"/>
  <c r="F23" i="18"/>
  <c r="F45" i="18"/>
  <c r="F38" i="18"/>
  <c r="F39" i="18"/>
  <c r="F42" i="18"/>
  <c r="F8" i="18"/>
  <c r="F91" i="18"/>
  <c r="F100" i="18"/>
  <c r="F26" i="18"/>
  <c r="F67" i="18"/>
  <c r="F22" i="18"/>
  <c r="F41" i="18"/>
  <c r="F7" i="18"/>
  <c r="F80" i="18"/>
  <c r="F61" i="18"/>
  <c r="F65" i="18"/>
  <c r="F32" i="18"/>
  <c r="F5" i="18"/>
  <c r="F47" i="18"/>
  <c r="F66" i="18"/>
  <c r="F68" i="18"/>
  <c r="F78" i="18"/>
  <c r="F77" i="18"/>
  <c r="F76" i="18"/>
  <c r="F90" i="18"/>
  <c r="F62" i="18"/>
  <c r="F9" i="18"/>
  <c r="F71" i="18"/>
  <c r="F10" i="18"/>
  <c r="C2" i="18"/>
  <c r="CC2" i="1"/>
  <c r="F30" i="18"/>
  <c r="F84" i="18"/>
  <c r="F56" i="18"/>
  <c r="F46" i="18"/>
  <c r="F29" i="18"/>
  <c r="F18" i="18"/>
  <c r="F20" i="18"/>
  <c r="F6" i="18"/>
  <c r="F49" i="18"/>
  <c r="F59" i="18"/>
  <c r="F25" i="18"/>
  <c r="F54" i="18"/>
  <c r="F75" i="18"/>
  <c r="F48" i="18"/>
  <c r="F82" i="18"/>
  <c r="F50" i="18"/>
  <c r="F58" i="18"/>
  <c r="F53" i="18"/>
  <c r="F94" i="18"/>
  <c r="F89" i="18"/>
  <c r="F98" i="18"/>
  <c r="F36" i="18"/>
  <c r="F21" i="18"/>
  <c r="F19" i="18"/>
  <c r="F99" i="18"/>
  <c r="C3" i="18"/>
  <c r="F83" i="18"/>
  <c r="F69" i="18"/>
  <c r="F60" i="18"/>
  <c r="F92" i="18"/>
  <c r="F44" i="18"/>
  <c r="F4" i="18"/>
  <c r="F15" i="18"/>
  <c r="F55" i="18"/>
  <c r="F63" i="18"/>
  <c r="F16" i="18"/>
  <c r="F51" i="18"/>
  <c r="F97" i="18"/>
  <c r="F12" i="18"/>
  <c r="F34" i="18"/>
  <c r="F27" i="18"/>
  <c r="F11" i="18"/>
  <c r="F87" i="18"/>
  <c r="F43" i="18"/>
  <c r="F31" i="18"/>
  <c r="F33" i="18"/>
  <c r="F13" i="18"/>
  <c r="F74" i="18"/>
  <c r="F64" i="18"/>
  <c r="F79" i="18"/>
  <c r="F37" i="18"/>
  <c r="CC3" i="1"/>
  <c r="F3" i="18" l="1"/>
  <c r="F2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remko</author>
  </authors>
  <commentList>
    <comment ref="H18" authorId="0" shapeId="0" xr:uid="{ACDE49CC-F186-4A05-9583-35F256826FC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18" authorId="0" shapeId="0" xr:uid="{6C1381B4-BFBC-4BAF-A8FE-630BA4D3958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18" authorId="0" shapeId="0" xr:uid="{F3C39943-665C-4A93-934E-4EC20EC178D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19" authorId="0" shapeId="0" xr:uid="{9FA71E7F-5E95-4D93-A730-6CD097A5DB33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19" authorId="0" shapeId="0" xr:uid="{EB549553-E2CF-432A-A210-69AC53DE7C6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19" authorId="0" shapeId="0" xr:uid="{4AADA886-CF51-44C2-A2D5-A1DB3F99C50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0" authorId="0" shapeId="0" xr:uid="{389BEC08-A49E-4793-BADC-84715FBBCF0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0" authorId="0" shapeId="0" xr:uid="{3CEFCBF7-B594-4226-AEDF-2071AEC27A5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0" authorId="0" shapeId="0" xr:uid="{79C3EADB-39CE-4F51-A317-1951CDA957B7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1" authorId="0" shapeId="0" xr:uid="{8F261910-FA5C-4818-BED7-4849570068DC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1" authorId="0" shapeId="0" xr:uid="{C8EAB0D8-404D-47AF-A0B1-7E1AD9723AE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1" authorId="0" shapeId="0" xr:uid="{3847B07D-58D4-43AA-881E-9FCAF384E235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2" authorId="0" shapeId="0" xr:uid="{F1015F75-63FC-492A-8C72-35F893ED462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2" authorId="0" shapeId="0" xr:uid="{B6261D88-A5AC-4B12-9333-1A451C047A3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2" authorId="0" shapeId="0" xr:uid="{6F26E74E-F001-4B9A-AF20-70BE3C16833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3" authorId="0" shapeId="0" xr:uid="{52A2860F-C03F-4E71-B48F-9813C1EB13C7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3" authorId="0" shapeId="0" xr:uid="{E7D5A6F3-2D49-4464-BE83-9D10DA52C114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3" authorId="0" shapeId="0" xr:uid="{2CC6CD0D-EA56-4F97-B725-F06A008192C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4" authorId="0" shapeId="0" xr:uid="{1C0B5F0A-2B8C-4B4A-8FA7-4FE1CEE08F4C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4" authorId="0" shapeId="0" xr:uid="{A3EEBB96-7590-4F24-82FD-0CC6BA005B91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4" authorId="0" shapeId="0" xr:uid="{B465495C-E035-424C-B775-8A91594C769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5" authorId="0" shapeId="0" xr:uid="{7A8DC89B-CB90-4451-9D00-C3811E59CE6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5" authorId="0" shapeId="0" xr:uid="{CA52E820-011D-4020-A359-56DA064B188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5" authorId="0" shapeId="0" xr:uid="{413F3B69-48D0-471D-B0B9-A9590C95EC8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6" authorId="0" shapeId="0" xr:uid="{FCECEAE6-CEA2-4D7F-A720-72B7F97BCEC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6" authorId="0" shapeId="0" xr:uid="{FCDA41D5-AAF7-41D6-A263-9EF5E1E13F9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6" authorId="0" shapeId="0" xr:uid="{BE98BDAD-1A75-40C8-9547-90C46813C3B5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7" authorId="0" shapeId="0" xr:uid="{55E84891-233D-4D0E-A845-276D15D34CA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7" authorId="0" shapeId="0" xr:uid="{4A6C0C07-F9E5-46CA-89D4-8C8059BCFAA4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7" authorId="0" shapeId="0" xr:uid="{D8FA0415-5A43-4C27-BC46-6651EE2FF93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8" authorId="0" shapeId="0" xr:uid="{BB0AB712-07D3-4537-8A78-6D2E944083E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8" authorId="0" shapeId="0" xr:uid="{9AF7C173-24DD-4637-ADB2-E6C7A12D539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8" authorId="0" shapeId="0" xr:uid="{E1DBCE37-7475-4985-AE54-D241B1A4FF7E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29" authorId="0" shapeId="0" xr:uid="{6D71741B-189B-4A1F-80BB-C07FEB61DC47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29" authorId="0" shapeId="0" xr:uid="{43CF6C71-6B70-4662-90AA-B52823C9DC2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29" authorId="0" shapeId="0" xr:uid="{25F5AF3A-B8FB-40D0-8E47-2A3D0784019C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0" authorId="0" shapeId="0" xr:uid="{15193C52-B821-4148-9367-97E2AE90EF7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0" authorId="0" shapeId="0" xr:uid="{62DBEA6A-4EF9-48F1-B32C-D3F69B90A58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0" authorId="0" shapeId="0" xr:uid="{27B2DC96-7EDC-450C-AC9D-4EF80783CFE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1" authorId="0" shapeId="0" xr:uid="{30F1145E-E170-4D88-B51D-AC84A606BB4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1" authorId="0" shapeId="0" xr:uid="{92F2B388-D74C-43EA-B81A-311771F6429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1" authorId="0" shapeId="0" xr:uid="{68803FC9-2FBF-4559-983F-6B440C1B98D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2" authorId="0" shapeId="0" xr:uid="{1BFB2994-A50D-46C0-943E-B016100BEC6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2" authorId="0" shapeId="0" xr:uid="{B75D79DB-4204-41CC-A753-318E5867210C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2" authorId="0" shapeId="0" xr:uid="{1F73688B-433B-435F-8E82-514A74B1273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3" authorId="0" shapeId="0" xr:uid="{E3B445EF-BFE7-489E-ABF9-9299CB325161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3" authorId="0" shapeId="0" xr:uid="{C747C9C8-5F66-4EC3-9573-E026157FD1B4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3" authorId="0" shapeId="0" xr:uid="{7075CC29-167E-4ACC-B41B-35FA1DDA0BA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4" authorId="0" shapeId="0" xr:uid="{189F783D-768E-4450-85DF-9BA27F17FFE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4" authorId="0" shapeId="0" xr:uid="{575241EF-26EC-45C7-8F9E-85A017AA59F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4" authorId="0" shapeId="0" xr:uid="{B8F9116C-25B8-49CA-918D-4917B3976BB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5" authorId="0" shapeId="0" xr:uid="{B81B0EC7-8D95-4FA2-8E8B-C6CBDD3BC48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5" authorId="0" shapeId="0" xr:uid="{4140C18D-608C-4FA8-929F-4CC412605E8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5" authorId="0" shapeId="0" xr:uid="{60330E17-C0D5-4DF2-9861-020C227D2A6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6" authorId="0" shapeId="0" xr:uid="{2ECDC080-A946-4E5F-B248-7AC9DEBEB78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6" authorId="0" shapeId="0" xr:uid="{F9874028-4DA7-4FC2-83DA-ADF44895419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6" authorId="0" shapeId="0" xr:uid="{48DBBB4D-B230-492B-A241-041D1A3A4C4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7" authorId="0" shapeId="0" xr:uid="{609B0EAA-AEA0-4EC8-93C5-C8B5AB4F7DF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7" authorId="0" shapeId="0" xr:uid="{3FD7E8D1-A0A8-42E7-AD95-27509303941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7" authorId="0" shapeId="0" xr:uid="{4D3561C5-56E7-4C71-BED4-657D10891DF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8" authorId="0" shapeId="0" xr:uid="{CDCD0241-F40B-483D-9A90-9216DDF6D33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8" authorId="0" shapeId="0" xr:uid="{910EDA14-3BF3-40F3-ABBA-C6A41887ABF3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8" authorId="0" shapeId="0" xr:uid="{BA320EEF-AAA2-4EB1-8F2E-3CAE3A83740E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39" authorId="0" shapeId="0" xr:uid="{385ED3DC-2C73-4709-B18D-1AD8FE20AE0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39" authorId="0" shapeId="0" xr:uid="{DEEB92D6-9CC8-42AC-A63D-2235438BFC44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39" authorId="0" shapeId="0" xr:uid="{432AC237-9351-48D6-99E3-22540800797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0" authorId="0" shapeId="0" xr:uid="{1B46C3D4-2CF0-4A88-A2EC-2F5657DEDFB5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0" authorId="0" shapeId="0" xr:uid="{4CB57584-7460-452D-8575-D733FD0DAC9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0" authorId="0" shapeId="0" xr:uid="{06FF3473-2319-4126-A79F-18CC22B464B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1" authorId="0" shapeId="0" xr:uid="{C563DC45-6BD9-4CB5-940C-7FE9417017E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1" authorId="0" shapeId="0" xr:uid="{EBE59B8D-87A9-485F-8EE5-8A6A1AADFFC7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1" authorId="0" shapeId="0" xr:uid="{2B9B766C-7683-4D6B-A3F1-4D670FE59D8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2" authorId="0" shapeId="0" xr:uid="{9E051AC1-EA80-4614-9D82-7C23557D4AF9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2" authorId="0" shapeId="0" xr:uid="{A5F88571-3787-413C-92CB-7A37E6985011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2" authorId="0" shapeId="0" xr:uid="{221DB0AB-D1C9-4960-A18B-4BD762C570C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3" authorId="0" shapeId="0" xr:uid="{F2AC2993-D522-41CB-B20E-7457F3737E4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3" authorId="0" shapeId="0" xr:uid="{3896899E-4406-425D-9A56-E1C8F4F9B20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3" authorId="0" shapeId="0" xr:uid="{41286033-F974-4E2A-A833-A78F453D1AB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4" authorId="0" shapeId="0" xr:uid="{6B4ECC8C-F54A-4F4B-8668-6D22D09B28BC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4" authorId="0" shapeId="0" xr:uid="{9E2FAA52-700E-45C2-99A7-8F9CC2AFA417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4" authorId="0" shapeId="0" xr:uid="{030A88E8-D5FF-480E-AA4C-C637E725EB3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5" authorId="0" shapeId="0" xr:uid="{EA4FA009-0513-4E6A-A24B-1C895B1ADB3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5" authorId="0" shapeId="0" xr:uid="{988CAA2F-5559-4FCB-A2BE-B0F2F65DD661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5" authorId="0" shapeId="0" xr:uid="{84512FC6-3636-4C0B-9983-B44379EC19FA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6" authorId="0" shapeId="0" xr:uid="{670604E1-0FAD-45E7-AEE3-E9C94E15B9F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6" authorId="0" shapeId="0" xr:uid="{69815837-0013-4336-8DBF-67A67A72547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6" authorId="0" shapeId="0" xr:uid="{82B3BB70-7BE5-4351-9AAD-A89E85BB95A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7" authorId="0" shapeId="0" xr:uid="{FF5F6AB3-C125-4FB3-BC17-73629B74F9C0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7" authorId="0" shapeId="0" xr:uid="{27F28A75-A21D-4473-BACF-513073ECB3A3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7" authorId="0" shapeId="0" xr:uid="{9C81D040-179E-4926-8C78-4BDF570EC184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8" authorId="0" shapeId="0" xr:uid="{EF192D37-682C-4FA7-924C-6A91720E511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8" authorId="0" shapeId="0" xr:uid="{3764FDFB-AB76-423F-B010-8A5316C82213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8" authorId="0" shapeId="0" xr:uid="{606A8206-A86F-4128-887C-19A99FF9B20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49" authorId="0" shapeId="0" xr:uid="{52CC5770-3F34-4966-B8B1-CD1D4112BEF6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49" authorId="0" shapeId="0" xr:uid="{BB27A5BC-05B3-4641-8555-3772335076DE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49" authorId="0" shapeId="0" xr:uid="{83329806-A5A7-48FF-AB56-561472162B71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H50" authorId="0" shapeId="0" xr:uid="{BA410C81-CAED-4485-A40D-A2FB2ED35298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I50" authorId="0" shapeId="0" xr:uid="{F08A3BD9-3526-4E31-99B2-60CB7B3DE2FD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  <comment ref="J50" authorId="0" shapeId="0" xr:uid="{D15FA10E-6F11-4F9F-AA61-82FE8AA181E7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blank result is below the analytical limit of detection enter </t>
        </r>
        <r>
          <rPr>
            <b/>
            <sz val="9"/>
            <color indexed="81"/>
            <rFont val="Tahoma"/>
            <family val="2"/>
          </rPr>
          <t>zero</t>
        </r>
        <r>
          <rPr>
            <sz val="9"/>
            <color indexed="81"/>
            <rFont val="Tahoma"/>
            <family val="2"/>
          </rPr>
          <t xml:space="preserve"> here!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dahu</author>
  </authors>
  <commentList>
    <comment ref="X2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" authorId="0" shapeId="0" xr:uid="{6E4C7C1D-9C99-461A-AD76-10351040CDA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" authorId="0" shapeId="0" xr:uid="{00000000-0006-0000-0200-0000060000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" authorId="0" shapeId="0" xr:uid="{00000000-0006-0000-0200-0000070000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" authorId="0" shapeId="0" xr:uid="{00000000-0006-0000-0200-0000080000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" authorId="0" shapeId="0" xr:uid="{91BD6A53-F18B-4C70-9270-EEFD3F20FC1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" authorId="0" shapeId="0" xr:uid="{37E4AF27-97C0-4C26-9093-1D883FADCA7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" authorId="0" shapeId="0" xr:uid="{D99FD2A5-0B02-4BC1-A381-01BC9FAE8B7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" authorId="0" shapeId="0" xr:uid="{A377BF4D-A819-4EB6-9B1A-DB2A724B786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" authorId="0" shapeId="0" xr:uid="{78C9ED4C-A0BE-4BD3-A14B-D03D1CE6BBD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" authorId="0" shapeId="0" xr:uid="{FD282158-DABA-464B-8DE7-777933C92F7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" authorId="0" shapeId="0" xr:uid="{A6A494A9-1964-4F21-879E-EDF052EC52E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" authorId="0" shapeId="0" xr:uid="{FC46C657-7613-45C5-B6A3-43DCBB53225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" authorId="0" shapeId="0" xr:uid="{AB1C6497-33EA-44B2-B640-EDC10579A08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" authorId="0" shapeId="0" xr:uid="{B311E236-7366-499D-81CC-BE777717F1A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" authorId="0" shapeId="0" xr:uid="{172BD0F1-B7ED-408C-837A-A2C3F7F2EBC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" authorId="0" shapeId="0" xr:uid="{28453F48-CB77-4C10-9108-7A36AC0CE46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" authorId="0" shapeId="0" xr:uid="{3836CF65-DA01-42F8-8C1C-E9B7A8DAA28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" authorId="0" shapeId="0" xr:uid="{089F8C91-C45D-4C08-A92B-7CF39C4874A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" authorId="0" shapeId="0" xr:uid="{AEB82BFC-9069-4F83-9446-C07C87D7D2C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" authorId="0" shapeId="0" xr:uid="{3431D4E5-4E0F-40DF-8067-CD25B42AFD2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" authorId="0" shapeId="0" xr:uid="{3F9C2428-8948-43C1-9A9E-3813AC69055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" authorId="0" shapeId="0" xr:uid="{546CC65E-0C43-48CD-87F7-D47C97C2E33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" authorId="0" shapeId="0" xr:uid="{A6574397-1F5F-4AA9-86E5-FFDC317FA98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" authorId="0" shapeId="0" xr:uid="{F21BA03B-0C11-4710-93E1-2245EA6CE38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" authorId="0" shapeId="0" xr:uid="{DA57CF9F-4522-4E38-80CC-75439ED15EA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" authorId="0" shapeId="0" xr:uid="{FAA89233-9370-428C-9F38-1944E07F1C1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" authorId="0" shapeId="0" xr:uid="{4F3E2EC6-0343-4855-BC16-AE7DFAAF675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" authorId="0" shapeId="0" xr:uid="{7391DC96-8DF5-4091-B6EC-71E7D5D377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" authorId="0" shapeId="0" xr:uid="{D5462642-8C3A-450A-A643-02D8DA9EFDA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" authorId="0" shapeId="0" xr:uid="{C7E4EB6D-7E5D-46BE-8AE3-FDBA4D65626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" authorId="0" shapeId="0" xr:uid="{46D630D8-5CCE-47F1-A59D-BD3539ACC72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" authorId="0" shapeId="0" xr:uid="{497AB3C9-0BBE-4F89-BB79-758219BC028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" authorId="0" shapeId="0" xr:uid="{E517513A-2015-4677-B33D-EE8CCBB0ACD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" authorId="0" shapeId="0" xr:uid="{47AE72F0-7AA4-45CF-8752-E4CB7601B5D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0" shapeId="0" xr:uid="{5EBFFDA3-3527-4255-8446-E6F2EEF2CC6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" authorId="0" shapeId="0" xr:uid="{4AE71844-2AB1-4EE2-8D54-8FBBB13AD87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" authorId="0" shapeId="0" xr:uid="{A4F38267-854B-474F-90F0-B7618801B91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" authorId="0" shapeId="0" xr:uid="{0C9DC54B-5693-42F5-99DF-4307E5F7978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" authorId="0" shapeId="0" xr:uid="{413CDE38-4B46-463D-8950-45B236CCDC3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" authorId="0" shapeId="0" xr:uid="{CCE2113D-E0F8-4C09-867C-102E3B2A5B6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" authorId="0" shapeId="0" xr:uid="{6BC42B08-6413-4757-B131-0B7A2626EB5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" authorId="0" shapeId="0" xr:uid="{446F88C2-B27A-4463-90DB-6C1D7502DD3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" authorId="0" shapeId="0" xr:uid="{1071D486-96CB-453D-B4D3-6D5443CB691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" authorId="0" shapeId="0" xr:uid="{D9CD13C2-4CE4-4BC0-8091-C2227E949C9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" authorId="0" shapeId="0" xr:uid="{22C11ACE-F3FD-4F82-B889-7096A299477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" authorId="0" shapeId="0" xr:uid="{DF5873E6-5DED-43F9-9D35-F373A2FB483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0" authorId="0" shapeId="0" xr:uid="{4EBB672D-C501-4EBE-BD8B-E1D87559AB1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0" authorId="0" shapeId="0" xr:uid="{F85A7993-0BE5-4FB9-9E7B-ADCB0C5F337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0" authorId="0" shapeId="0" xr:uid="{231991B8-5648-446A-8B24-FDBD2E7DBF2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0" authorId="0" shapeId="0" xr:uid="{291AC98D-2C1A-497C-99DB-CDF87B51111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0" authorId="0" shapeId="0" xr:uid="{7F547D4C-07A9-4484-836A-D3F1A9A9102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0" authorId="0" shapeId="0" xr:uid="{23139BDD-48A9-4080-9EA7-F974572D9D0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1" authorId="0" shapeId="0" xr:uid="{1D374AC7-A303-4EDA-BEF2-7E4115878AC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1" authorId="0" shapeId="0" xr:uid="{2CCC8527-B8F9-49B0-85E9-B355AC7AF74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1" authorId="0" shapeId="0" xr:uid="{99C077FF-9EA6-4419-9295-1D96056A46E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1" authorId="0" shapeId="0" xr:uid="{48A9F932-9E5F-45A2-BD2C-0675FCACDBA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1" authorId="0" shapeId="0" xr:uid="{0829BBE9-DA90-43AC-8B9D-8E5C102809A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1" authorId="0" shapeId="0" xr:uid="{C56FDD27-0846-4BA6-841A-3443595E99F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2" authorId="0" shapeId="0" xr:uid="{72955605-FDD7-4006-A9A6-D36FFC4B58D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2" authorId="0" shapeId="0" xr:uid="{48F8EC8C-AD60-4339-9BE3-016FFBA5B35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2" authorId="0" shapeId="0" xr:uid="{06CE0FFD-6D65-4C36-9978-65E545A3027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2" authorId="0" shapeId="0" xr:uid="{71FE3D8F-E08C-42A9-8CCC-462CA386BD0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2" authorId="0" shapeId="0" xr:uid="{E225FB41-C59E-48D2-BE9A-B4803075236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2" authorId="0" shapeId="0" xr:uid="{092A4981-0570-4920-AAB3-E5331E79B2A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3" authorId="0" shapeId="0" xr:uid="{13C573F2-5F6A-4B29-9AD2-FD3C3C16BB5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3" authorId="0" shapeId="0" xr:uid="{7F963F56-6A0E-4E93-9925-5C47BDBCE42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3" authorId="0" shapeId="0" xr:uid="{A3C46269-1E51-43B2-B6A8-A30F1622C68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3" authorId="0" shapeId="0" xr:uid="{1F1F0BE5-65BA-4E22-9D7B-8933C16489F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3" authorId="0" shapeId="0" xr:uid="{8255142E-AE2F-4D7C-B9B1-800030D1C66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3" authorId="0" shapeId="0" xr:uid="{CC3B0E2E-777A-4E66-86CE-536205F56CB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4" authorId="0" shapeId="0" xr:uid="{A32AA677-A8DB-4140-BD62-67FFA4CE9A2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4" authorId="0" shapeId="0" xr:uid="{4C69F678-9CD0-4C63-AA60-CF2455D00AA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4" authorId="0" shapeId="0" xr:uid="{9678A1E4-5293-44FC-8D4D-525750C0B3A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4" authorId="0" shapeId="0" xr:uid="{479D2BFD-3986-4657-A520-241CEEA661E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4" authorId="0" shapeId="0" xr:uid="{56A3D27D-7D36-4ACD-B27C-7CFB1ED73F7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4" authorId="0" shapeId="0" xr:uid="{BAAEF258-6A2C-42FE-A763-2E23DC97E4F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5" authorId="0" shapeId="0" xr:uid="{F8E4FADD-3D58-40DC-A99C-6B7BE904735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5" authorId="0" shapeId="0" xr:uid="{AC0CE2D1-AB42-4A85-A9F1-358BC8B259D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5" authorId="0" shapeId="0" xr:uid="{2BDC44F7-DC46-4156-8C4A-09A45EA4741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5" authorId="0" shapeId="0" xr:uid="{98F52BE7-13B3-4F6D-9A30-DE157D36332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5" authorId="0" shapeId="0" xr:uid="{93ED37A9-954E-46B2-A7A4-6157F44CB2A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5" authorId="0" shapeId="0" xr:uid="{6D9AF951-B06A-4826-B054-55776621F8D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6" authorId="0" shapeId="0" xr:uid="{B6A5B500-CEB8-4186-BC62-0A4A7292713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6" authorId="0" shapeId="0" xr:uid="{E7554B8A-9BE3-468A-9AA2-5F662F893B6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6" authorId="0" shapeId="0" xr:uid="{F11B4C6D-FD3C-4184-84C5-F68761B445C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6" authorId="0" shapeId="0" xr:uid="{9B20C975-46BF-4E72-A217-C5BF7859C80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6" authorId="0" shapeId="0" xr:uid="{3202F1EC-48D9-4981-9E89-16F088ECA78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6" authorId="0" shapeId="0" xr:uid="{81D9F605-714D-4F28-8C60-9D69FCDA67A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7" authorId="0" shapeId="0" xr:uid="{09639A7A-1183-4BFE-8ED2-C4A0D8B5AE6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7" authorId="0" shapeId="0" xr:uid="{62206A80-F19E-46EA-82D0-18E5E52D9FD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7" authorId="0" shapeId="0" xr:uid="{8C36DD70-9A4A-4A66-A426-E67E100A4BD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7" authorId="0" shapeId="0" xr:uid="{882BDC1B-5503-4D5E-9DA9-885C0EF475D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7" authorId="0" shapeId="0" xr:uid="{958D44D2-3282-4D5A-83DC-2DF8ADEA922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7" authorId="0" shapeId="0" xr:uid="{98AAD008-3384-49BA-B765-C9BE5BCF404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8" authorId="0" shapeId="0" xr:uid="{2546B664-6320-4356-B769-AC0C9524B79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8" authorId="0" shapeId="0" xr:uid="{BEDD6BE3-D05F-41D5-B57F-F58AC02965B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8" authorId="0" shapeId="0" xr:uid="{95DFF4B9-9E72-480B-8EB2-9AA5CF845F6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8" authorId="0" shapeId="0" xr:uid="{540DD9FD-B045-4320-A08B-0CB30DAEF09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8" authorId="0" shapeId="0" xr:uid="{A37558F3-D787-4FB1-AA53-BE5B6237EF5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8" authorId="0" shapeId="0" xr:uid="{12125E4D-816E-4F32-B19A-985391B4214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9" authorId="0" shapeId="0" xr:uid="{B247EDFF-2DE2-43DB-A60A-82C95AE0CAA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9" authorId="0" shapeId="0" xr:uid="{62CD1C8E-0893-4F06-A75C-9B5015A9724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9" authorId="0" shapeId="0" xr:uid="{BCE04DCF-3622-4777-9CC9-1CAC8ED32A1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9" authorId="0" shapeId="0" xr:uid="{84CA8CE6-CEF7-41A0-91A1-8C7DA6CD722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9" authorId="0" shapeId="0" xr:uid="{1BC01B13-86CD-4D7A-9B81-8824F4C7469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9" authorId="0" shapeId="0" xr:uid="{47B4CE10-0EDB-4244-80B2-ED489975D74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0" authorId="0" shapeId="0" xr:uid="{1D66B5E0-60AE-4231-A5F2-97A223BD7BF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0" authorId="0" shapeId="0" xr:uid="{5071FB0E-462F-4168-8B1A-459E477D1F1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0" authorId="0" shapeId="0" xr:uid="{E4E71D3E-B80D-43AF-AD5C-2CAF5C5ADCE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0" authorId="0" shapeId="0" xr:uid="{1E9F15BB-71CA-4C86-8A1B-9BB676DB7AB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0" authorId="0" shapeId="0" xr:uid="{BEB9E702-922E-4F8F-8C91-C3D17F1993C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0" authorId="0" shapeId="0" xr:uid="{5D88A517-D731-4602-8147-97D66DAD1D1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1" authorId="0" shapeId="0" xr:uid="{DBC6755F-76C3-4ABC-A34F-7621E6918CD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1" authorId="0" shapeId="0" xr:uid="{E2424149-D56E-40B8-B3F0-C6899581ECA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1" authorId="0" shapeId="0" xr:uid="{D777D4CF-A5AD-46A5-A1F8-B67ADF1D828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1" authorId="0" shapeId="0" xr:uid="{70212B7B-2240-4B71-991F-9394BED69A8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1" authorId="0" shapeId="0" xr:uid="{C9F6385D-78D1-44B4-9598-4D7D372247A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1" authorId="0" shapeId="0" xr:uid="{2112D983-54EC-4C38-91D4-1AD03B37489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2" authorId="0" shapeId="0" xr:uid="{B13D73E7-1A62-4420-9FCA-F5FC6AB0C07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2" authorId="0" shapeId="0" xr:uid="{22400731-FB02-4840-8543-876B78C44BE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2" authorId="0" shapeId="0" xr:uid="{DDB2D10D-07D9-49DD-AAAA-183B975736F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2" authorId="0" shapeId="0" xr:uid="{B144619C-AB2C-49A8-9FEC-2ADCBCC7447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2" authorId="0" shapeId="0" xr:uid="{991341E5-DE7C-408F-89D0-72AC680E488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2" authorId="0" shapeId="0" xr:uid="{64D4F761-11C4-4984-8D71-3A665C71D3B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3" authorId="0" shapeId="0" xr:uid="{71C819A2-6C3C-4D17-B1A5-90868BCE2E4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3" authorId="0" shapeId="0" xr:uid="{BC8A33A2-D891-4F8D-8DB4-F1925F7014D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3" authorId="0" shapeId="0" xr:uid="{AF3841E6-3668-40A9-8F34-90B03639375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3" authorId="0" shapeId="0" xr:uid="{1FF1B50B-E5FC-4E6A-9718-8AC7976DFD0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3" authorId="0" shapeId="0" xr:uid="{9124BCDA-5153-4E4D-ACAE-619D78FDE3C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3" authorId="0" shapeId="0" xr:uid="{D433EA9F-F257-46A2-8967-7B6E331F99B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4" authorId="0" shapeId="0" xr:uid="{86EA80BB-C0D9-4027-A59B-1BE3E4A6A7E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4" authorId="0" shapeId="0" xr:uid="{574886C3-341A-4D40-A967-B637AD47531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4" authorId="0" shapeId="0" xr:uid="{43374F5F-5F33-4BE7-A194-D070AD4C43A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4" authorId="0" shapeId="0" xr:uid="{1B07E39A-6E30-4B20-912A-5A2FF9910C6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4" authorId="0" shapeId="0" xr:uid="{32BC8E00-9A19-49DF-AB06-BCD0D2F5C31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4" authorId="0" shapeId="0" xr:uid="{1A260075-6430-486F-9A24-EB1F6D7B95A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5" authorId="0" shapeId="0" xr:uid="{2FA90202-F3B9-476B-9C73-FD8BB34FF87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5" authorId="0" shapeId="0" xr:uid="{0DA599A6-25DC-4A4E-9662-284713CE06E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5" authorId="0" shapeId="0" xr:uid="{1D189B09-770F-4BB2-ACA6-8B578F1240C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5" authorId="0" shapeId="0" xr:uid="{187088CD-7217-4E60-BCD6-067F7649B9D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5" authorId="0" shapeId="0" xr:uid="{37AFA7F3-6391-492A-90BD-B033552EB0E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5" authorId="0" shapeId="0" xr:uid="{03A788E1-3687-43D6-925D-0611DB2E730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6" authorId="0" shapeId="0" xr:uid="{C3FEDB11-332A-42EB-8702-120D6281C98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6" authorId="0" shapeId="0" xr:uid="{B3B5A230-E961-4D21-8DC0-85D831B4E32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6" authorId="0" shapeId="0" xr:uid="{9D8E73B4-5D8A-4AC5-BB3B-ED0D9B35D8B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6" authorId="0" shapeId="0" xr:uid="{3193800E-B22B-4466-BA82-8027575D72C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6" authorId="0" shapeId="0" xr:uid="{D1EEC496-EEB8-4C9B-8DEA-49596F06C9F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6" authorId="0" shapeId="0" xr:uid="{F86F8666-C2B5-465D-B98D-5EB1050B996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7" authorId="0" shapeId="0" xr:uid="{C68AE39D-5C8C-44B3-BF05-7C7D88830F8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7" authorId="0" shapeId="0" xr:uid="{D3ECC546-A5C2-4FC1-8584-02ED143BF3E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7" authorId="0" shapeId="0" xr:uid="{2EE6C6AB-6A34-4857-9C98-29224E544DC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7" authorId="0" shapeId="0" xr:uid="{B95BC61E-F8E0-4C62-B3D1-4A389D10088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7" authorId="0" shapeId="0" xr:uid="{42E1A7D6-FA79-4C42-959F-30D7D4DB58C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7" authorId="0" shapeId="0" xr:uid="{3DBC8ABA-10A0-46FB-8F95-86BD174ADE8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8" authorId="0" shapeId="0" xr:uid="{26FF903E-F233-4CBC-9881-EFCD43189C4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8" authorId="0" shapeId="0" xr:uid="{0D1C9243-D63E-413A-A408-67DB9838029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8" authorId="0" shapeId="0" xr:uid="{DD3A1BA8-C832-4200-87AF-160124AA88D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8" authorId="0" shapeId="0" xr:uid="{B7BE5A38-35D9-4080-92DC-7B67A07D18D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8" authorId="0" shapeId="0" xr:uid="{ECAB9623-2E7C-41C6-A729-128E6B3DFC3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8" authorId="0" shapeId="0" xr:uid="{5C0082BF-9A8D-44ED-91B4-90C7D0BD592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9" authorId="0" shapeId="0" xr:uid="{ACDE0A47-FDEA-47B4-9885-30172238E17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29" authorId="0" shapeId="0" xr:uid="{9DD6C700-CB1E-4858-9CA8-4F6822E6B78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29" authorId="0" shapeId="0" xr:uid="{D7511324-8539-46FB-8BC0-FB5570033F5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29" authorId="0" shapeId="0" xr:uid="{8FC30A0E-A81F-43AB-834B-FFA608AAD42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29" authorId="0" shapeId="0" xr:uid="{80748E17-CE79-4157-AAC7-9C35FB7AB4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29" authorId="0" shapeId="0" xr:uid="{FEBFA188-E726-4FBD-8854-B755F94CBDE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0" authorId="0" shapeId="0" xr:uid="{C950FD97-D559-4FFD-8926-65CE5B0A9BE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0" authorId="0" shapeId="0" xr:uid="{185A005E-B39E-43CB-9E8B-A7260CA23E1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0" authorId="0" shapeId="0" xr:uid="{E330EAD3-AD4A-40DD-A699-9509D27AD70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0" authorId="0" shapeId="0" xr:uid="{A33EA5EF-C575-44FE-811D-4E4C5C58F4A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0" authorId="0" shapeId="0" xr:uid="{DC4BF828-345D-4180-A46A-12D9B937659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0" authorId="0" shapeId="0" xr:uid="{979ED89B-5875-4A03-BA7A-52EF1464C67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1" authorId="0" shapeId="0" xr:uid="{7F31C50F-3BD7-44C0-9620-580397321D2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1" authorId="0" shapeId="0" xr:uid="{CBDDEC8E-EE2F-4C31-AEC6-91E8F0BF6CE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1" authorId="0" shapeId="0" xr:uid="{F5140357-9CD5-409B-B5D3-DAA1EF67B62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1" authorId="0" shapeId="0" xr:uid="{1EEA6AE2-EA39-4B86-AF23-A3949C9DA50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1" authorId="0" shapeId="0" xr:uid="{9D79A687-4132-4EB6-B098-E66C245410A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1" authorId="0" shapeId="0" xr:uid="{B17BE498-3B61-470A-91D8-AA10D6CA896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2" authorId="0" shapeId="0" xr:uid="{6AED1CD4-D6DF-4FFF-B02D-B3214777270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2" authorId="0" shapeId="0" xr:uid="{5DA92856-DF93-47D0-BB17-E81BAAD5E5C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2" authorId="0" shapeId="0" xr:uid="{F8E6F183-6C45-4168-BD77-9DDD627C530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2" authorId="0" shapeId="0" xr:uid="{E8077911-6F0E-468F-A9F2-E02E3701DEE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2" authorId="0" shapeId="0" xr:uid="{37236DD9-1621-40C0-816E-D7246F9BE7E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2" authorId="0" shapeId="0" xr:uid="{B31CF75A-6FD7-4A96-A681-8788BB1A939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3" authorId="0" shapeId="0" xr:uid="{BB6DB4F0-53C4-4E68-8197-68FCB532D1D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3" authorId="0" shapeId="0" xr:uid="{2CDA4019-1F39-4D89-AEBE-493D75E3A31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3" authorId="0" shapeId="0" xr:uid="{97CE4C49-AB18-4DB7-801D-75A78CB566D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3" authorId="0" shapeId="0" xr:uid="{ED63E69B-8963-4A9E-ABA7-1F33753234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3" authorId="0" shapeId="0" xr:uid="{E6332B8A-0B9C-4B03-93D1-8654639462A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3" authorId="0" shapeId="0" xr:uid="{3C732916-E2D9-4636-BB1A-F8690EA0BE2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4" authorId="0" shapeId="0" xr:uid="{66F6249A-3BB8-4A49-8228-261FE862DC0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4" authorId="0" shapeId="0" xr:uid="{CE5EA071-CC4F-4E5A-A191-52C19152E1C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4" authorId="0" shapeId="0" xr:uid="{3B3D8FD3-3A6D-41F6-A6F4-5EA724ABAAE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4" authorId="0" shapeId="0" xr:uid="{C16FCE25-8658-4F47-B264-6D9F7DF367E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4" authorId="0" shapeId="0" xr:uid="{F56B537C-DB25-4E66-B84E-8493CF058D2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4" authorId="0" shapeId="0" xr:uid="{44AE0ECD-AD79-4461-A401-21468188C9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5" authorId="0" shapeId="0" xr:uid="{17585BD8-8B78-4A22-A18D-A7CD4EB3AC1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5" authorId="0" shapeId="0" xr:uid="{A4C8A797-6EB2-42FA-B6FC-B141D797206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5" authorId="0" shapeId="0" xr:uid="{94ABE1D0-3BF2-47B4-97F3-B9B2AC90205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5" authorId="0" shapeId="0" xr:uid="{5600FB57-F7D4-4A3C-B462-104AA843383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5" authorId="0" shapeId="0" xr:uid="{CB9A0451-F37E-4E7A-BF0F-0CDFE1B8643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5" authorId="0" shapeId="0" xr:uid="{D256A74F-43C2-451F-AFB7-08ECD4F0F4C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6" authorId="0" shapeId="0" xr:uid="{C09CDBE0-E8A9-4436-A231-9746E5FEB0C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6" authorId="0" shapeId="0" xr:uid="{85312934-6706-4813-AAC1-F0A9012211D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6" authorId="0" shapeId="0" xr:uid="{1A8F93E7-104D-47F2-8816-737A7819474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6" authorId="0" shapeId="0" xr:uid="{4A856F4E-E84A-40B2-A875-852855BAE51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6" authorId="0" shapeId="0" xr:uid="{53B80F9E-301C-450C-897E-0F470DDFF8B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6" authorId="0" shapeId="0" xr:uid="{B49D4135-5291-49AA-BCDF-BB152F5E6C2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7" authorId="0" shapeId="0" xr:uid="{6EDF1F2F-29D8-4515-9FA9-A1C7C927D02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7" authorId="0" shapeId="0" xr:uid="{E8A1D36C-328B-4BB0-8FC6-486B7454C94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7" authorId="0" shapeId="0" xr:uid="{71626C82-F4D1-4F14-A0DC-A0C995C9338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7" authorId="0" shapeId="0" xr:uid="{087995B2-9C1E-4943-BEE0-75022EC5FE1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7" authorId="0" shapeId="0" xr:uid="{E9A88F47-683F-43C2-8A46-B592260FCE1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7" authorId="0" shapeId="0" xr:uid="{A4A8A3C1-23EE-4384-AC8D-66D0F2C1B48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8" authorId="0" shapeId="0" xr:uid="{DC87EE51-7136-4D17-ADA7-B31D521DEDC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8" authorId="0" shapeId="0" xr:uid="{0097CCC3-3433-4E59-A749-9C99C9861E0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8" authorId="0" shapeId="0" xr:uid="{03A2EFF2-9A60-43CC-9B09-9BCFF15BA4F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8" authorId="0" shapeId="0" xr:uid="{0A2041C8-77F3-4931-9E3D-1EB69B9F7B1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8" authorId="0" shapeId="0" xr:uid="{40A7775E-0A41-4C99-B2C6-40E8692698F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8" authorId="0" shapeId="0" xr:uid="{67316C40-6349-49A4-9D48-17FD481453C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39" authorId="0" shapeId="0" xr:uid="{2BC21A0B-2522-416D-886B-1242DEAA612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9" authorId="0" shapeId="0" xr:uid="{404A8F9B-EB38-4FC7-A486-71E8CEAD38E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39" authorId="0" shapeId="0" xr:uid="{681BF9F2-AC15-4D52-A6D7-FAC84E53875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39" authorId="0" shapeId="0" xr:uid="{84CFE803-9B8D-476C-8FAB-54BD47D908F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39" authorId="0" shapeId="0" xr:uid="{CA67A08C-7BF0-482E-AADF-A608CBDD3F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39" authorId="0" shapeId="0" xr:uid="{0E4F2DD7-C211-4E08-8013-4AB3E169412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0" authorId="0" shapeId="0" xr:uid="{3E438C41-C41F-47FB-BDF5-0C186300647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0" authorId="0" shapeId="0" xr:uid="{62D13BFE-7A26-4118-974F-7C9F4D3F20D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0" authorId="0" shapeId="0" xr:uid="{A13782D3-4A35-4DAA-B051-28F4ADE90A9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0" authorId="0" shapeId="0" xr:uid="{9DFC84A9-6E07-4957-A3CD-083842E48A3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0" authorId="0" shapeId="0" xr:uid="{79105F76-3A25-46E4-9132-F15B24F98ED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0" authorId="0" shapeId="0" xr:uid="{EDF4F391-AC73-4383-ABDD-7B4C12FA3C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1" authorId="0" shapeId="0" xr:uid="{2F98C82E-AD2D-48FB-B806-ABEA58484EF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1" authorId="0" shapeId="0" xr:uid="{71314DD6-C4CE-4A20-9EE9-33C00B0C1D0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1" authorId="0" shapeId="0" xr:uid="{D1602BD4-F802-4916-AC46-7C407F07966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1" authorId="0" shapeId="0" xr:uid="{EB309A41-6ADB-456F-9FA4-AA171B0F9B4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1" authorId="0" shapeId="0" xr:uid="{86A91150-8428-4E80-8CDF-D9733CAD9AD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1" authorId="0" shapeId="0" xr:uid="{B33FBF25-F625-4942-8CDB-215119E38C4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2" authorId="0" shapeId="0" xr:uid="{828373AC-26C3-4D14-8A84-9F47AD84CB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2" authorId="0" shapeId="0" xr:uid="{24EA1DFA-362F-4F12-902D-3F34B80F6AB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2" authorId="0" shapeId="0" xr:uid="{2350633C-D91F-4C68-9C8A-FFA0EA7D85A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2" authorId="0" shapeId="0" xr:uid="{A40AFE6F-BC80-4417-BF55-1C558E414C2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2" authorId="0" shapeId="0" xr:uid="{DB24FC55-9B47-4D91-8C85-82AD17CA4E0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2" authorId="0" shapeId="0" xr:uid="{40D56980-6659-40F6-A28C-C95B389DD5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3" authorId="0" shapeId="0" xr:uid="{BB79C042-D420-4080-A3AB-CEFFBD10851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3" authorId="0" shapeId="0" xr:uid="{C74D485E-6D85-4851-8539-27C65B16B2B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3" authorId="0" shapeId="0" xr:uid="{90C3C32A-F4AA-4020-BA34-5909D4BC763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3" authorId="0" shapeId="0" xr:uid="{5B830E86-3DD2-4C96-B06B-C16FF75F53A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3" authorId="0" shapeId="0" xr:uid="{6C1E896C-8A31-4C7A-8580-99AC23BBE0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3" authorId="0" shapeId="0" xr:uid="{4ADA394C-D6A7-488E-B9C6-5E19BF2AEA8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4" authorId="0" shapeId="0" xr:uid="{9ABFF089-B5A0-4A58-9645-3A662FE0F61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4" authorId="0" shapeId="0" xr:uid="{1FEF1094-9EBB-44EA-BF49-181FFAB01DF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4" authorId="0" shapeId="0" xr:uid="{23AF2F69-4099-453D-9565-2C1E768EA98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4" authorId="0" shapeId="0" xr:uid="{9755AD51-6227-4B94-BB73-BA23BCE6FF2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4" authorId="0" shapeId="0" xr:uid="{FFBDE445-67BA-474C-A983-8F086B835A6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4" authorId="0" shapeId="0" xr:uid="{2DD768E8-8B75-4EF0-836F-CC7E9D473A6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5" authorId="0" shapeId="0" xr:uid="{762EC6F3-9CC8-4856-8DB3-8908DE61F42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5" authorId="0" shapeId="0" xr:uid="{41A7E895-6767-43E3-9E02-03B4CF4A7DC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5" authorId="0" shapeId="0" xr:uid="{491BB98E-E517-41F2-82CF-4A2BAC0D32F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5" authorId="0" shapeId="0" xr:uid="{E117B61D-2578-44A2-AC70-C947C9C544F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5" authorId="0" shapeId="0" xr:uid="{9CB105F0-AB72-489B-9548-3F920A3EDAF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5" authorId="0" shapeId="0" xr:uid="{A06ABB83-3A54-4DD5-81BB-338C3BD172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6" authorId="0" shapeId="0" xr:uid="{BB444164-FBA2-42D1-9FD9-445D79FB689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6" authorId="0" shapeId="0" xr:uid="{164489A3-6494-40B0-9972-BF3B51A1A87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6" authorId="0" shapeId="0" xr:uid="{E623557D-DAEB-481D-B139-C72E5E98320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6" authorId="0" shapeId="0" xr:uid="{657C4690-7913-4A16-826B-1245CFEE578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6" authorId="0" shapeId="0" xr:uid="{1C0D8178-4E03-4AF6-8418-A21E334D41C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6" authorId="0" shapeId="0" xr:uid="{1A0F9F6B-61B0-4148-9E42-ABF2670B8E5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7" authorId="0" shapeId="0" xr:uid="{1B2D2320-1871-41AF-919F-2BBD805E941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7" authorId="0" shapeId="0" xr:uid="{6F0DAADF-5501-4520-BA05-143D118AEFA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7" authorId="0" shapeId="0" xr:uid="{0249DBE2-3005-4A2C-A67F-21B38891FF1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7" authorId="0" shapeId="0" xr:uid="{48101436-509B-4DD4-A46D-6019C0BC85C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7" authorId="0" shapeId="0" xr:uid="{FFDB7CBC-E487-43F7-97B7-2FC880E9874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7" authorId="0" shapeId="0" xr:uid="{B5357EA4-5FF8-4A71-AD68-42457BD1D89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8" authorId="0" shapeId="0" xr:uid="{B5896A49-B517-455F-AB4C-345B2787453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8" authorId="0" shapeId="0" xr:uid="{7B3E866D-2F8F-4EC9-9C92-2894E4466D3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8" authorId="0" shapeId="0" xr:uid="{588B69DB-3419-4033-A2E4-58089D7F086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8" authorId="0" shapeId="0" xr:uid="{14B68FEE-DC10-4AD9-AF55-9D0AD7A70F1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8" authorId="0" shapeId="0" xr:uid="{684A21A4-550E-4F09-9202-A0ED2437F95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8" authorId="0" shapeId="0" xr:uid="{AF0B6518-2C17-4049-8146-3E324919B79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49" authorId="0" shapeId="0" xr:uid="{6277EFB8-696B-4E53-8973-700CC57667C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9" authorId="0" shapeId="0" xr:uid="{AE5F3614-7BCB-4225-88CD-8C634F2D057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49" authorId="0" shapeId="0" xr:uid="{D2674683-D438-44DC-BE85-3DE1313186E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49" authorId="0" shapeId="0" xr:uid="{CFDC0E59-E74C-4B2D-85F5-1BF866B196B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49" authorId="0" shapeId="0" xr:uid="{9202E68B-1FCB-4C30-AAF4-67273BA724B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49" authorId="0" shapeId="0" xr:uid="{F07115D7-95A9-44CC-ACA5-EA5A5EC2A34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0" authorId="0" shapeId="0" xr:uid="{6758689A-4915-4576-8040-85699426877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0" authorId="0" shapeId="0" xr:uid="{754E5190-83D4-455C-BA19-1FF2DA8D7BC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0" authorId="0" shapeId="0" xr:uid="{3C77FFD9-1922-41D8-AC3E-BE60554D081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0" authorId="0" shapeId="0" xr:uid="{6AEF9D72-3791-4CF3-9329-AE5F8EB27F9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0" authorId="0" shapeId="0" xr:uid="{37EDF402-71F6-4736-90DF-95A6B3EC083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0" authorId="0" shapeId="0" xr:uid="{391B021B-02B8-4F24-9897-01A4CC71B87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1" authorId="0" shapeId="0" xr:uid="{F693C44B-9055-455D-9C4B-4D51965917E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1" authorId="0" shapeId="0" xr:uid="{501DFFE8-F7E6-4449-B1E8-3A0694D62C8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1" authorId="0" shapeId="0" xr:uid="{181F8B32-DCC1-4651-B8A0-DF7C541BFFB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1" authorId="0" shapeId="0" xr:uid="{7E437713-60F3-486E-99AD-65E606728F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1" authorId="0" shapeId="0" xr:uid="{8883B2A9-6D9D-4FF1-9890-8059E852658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1" authorId="0" shapeId="0" xr:uid="{F7A83F00-4240-48A9-8F1F-EC4FF8FC01E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2" authorId="0" shapeId="0" xr:uid="{C6A2A2E9-0A67-40E3-9FA5-D7BE8A4C677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2" authorId="0" shapeId="0" xr:uid="{811D03FF-52A6-4D7F-BC39-7FF3607FA89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2" authorId="0" shapeId="0" xr:uid="{4A287892-B609-41CC-BE4E-626F20E7E5B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2" authorId="0" shapeId="0" xr:uid="{D9586A68-F794-482E-9577-47651D131A3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2" authorId="0" shapeId="0" xr:uid="{25C9B57E-E142-4172-B798-E265FD70E69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2" authorId="0" shapeId="0" xr:uid="{E059E578-C22A-48A8-8ED1-A888D3E3C24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3" authorId="0" shapeId="0" xr:uid="{C733B692-AA27-425C-A8F9-C5EBC3845A2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3" authorId="0" shapeId="0" xr:uid="{D00A0AC8-B470-4047-AD05-7336C84D586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3" authorId="0" shapeId="0" xr:uid="{031620A7-D97E-4E7D-8C27-D08EA5C514E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3" authorId="0" shapeId="0" xr:uid="{295F3E58-D421-40D8-8C1A-9392D72F09C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3" authorId="0" shapeId="0" xr:uid="{4F17ED66-F681-4AA1-A384-F34D14D083D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3" authorId="0" shapeId="0" xr:uid="{98B7C906-EEF4-47CC-B3FA-56790C03645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6EF8ADBF-7D36-425D-9C6A-C72D85CA70D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7A6B8000-596E-4848-97A6-B1C9CF7C045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4" authorId="0" shapeId="0" xr:uid="{AD1E57DC-69A5-4857-B1E4-E5C595A6011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4" authorId="0" shapeId="0" xr:uid="{83679EE3-1B11-46E9-B8A1-F73756DED0B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4" authorId="0" shapeId="0" xr:uid="{A0395ADD-173F-4818-9924-4DF72C4D86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4" authorId="0" shapeId="0" xr:uid="{E30148C6-F245-42F1-9B6C-81E8BAA8B6E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5" authorId="0" shapeId="0" xr:uid="{1680FAD0-CD47-4DFE-BFEA-B997893829A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5" authorId="0" shapeId="0" xr:uid="{09A64088-1D39-45B9-A2FA-6CBEB10DF1E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5" authorId="0" shapeId="0" xr:uid="{E31DF37B-A662-42C9-AC79-8FB662D385C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5" authorId="0" shapeId="0" xr:uid="{9C453124-0B22-4985-A13C-B04736876E2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5" authorId="0" shapeId="0" xr:uid="{12536DD3-9C96-41DC-B5BB-EAE550747B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5" authorId="0" shapeId="0" xr:uid="{FD7FBE14-5339-4BAB-8FA2-1FB9C4496D1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6" authorId="0" shapeId="0" xr:uid="{566F5D0C-78A6-419F-80E4-36A4C7DF6D8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6" authorId="0" shapeId="0" xr:uid="{EA01041B-DC4F-4191-B618-B1D110DE0C1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6" authorId="0" shapeId="0" xr:uid="{2312CE16-81B5-4D08-8B05-CC4145A3B7D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6" authorId="0" shapeId="0" xr:uid="{7BBE7F30-07F1-44A2-9B51-43E312D0A6F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6" authorId="0" shapeId="0" xr:uid="{9C1DD34A-5216-4599-9478-ACC01192F1A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6" authorId="0" shapeId="0" xr:uid="{76552FDB-94C5-431D-882D-DEF68D07897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7" authorId="0" shapeId="0" xr:uid="{59219310-B3A6-4CE1-AF75-9541CB1039E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7" authorId="0" shapeId="0" xr:uid="{D6F2C38A-7A6F-4A37-A1BF-5A2B58E3F04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7" authorId="0" shapeId="0" xr:uid="{1603B9E6-BE73-434F-9B9E-E316BB758AF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7" authorId="0" shapeId="0" xr:uid="{0B574E39-EC67-46F7-8ADE-212FB99111F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7" authorId="0" shapeId="0" xr:uid="{C04EF058-ED4A-40D1-90D9-77DCE8B61C7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7" authorId="0" shapeId="0" xr:uid="{61899878-F541-46A6-8A0C-15BA603358A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8" authorId="0" shapeId="0" xr:uid="{A241524E-E228-4AFB-95BD-6889E1AA24A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8" authorId="0" shapeId="0" xr:uid="{D1D1AA5E-0A05-4933-87B0-45ABD093C8D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8" authorId="0" shapeId="0" xr:uid="{FF1CEB0D-2E82-4B78-9E22-0B4E5B51E66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8" authorId="0" shapeId="0" xr:uid="{3F4B0503-E27E-47BB-BA81-621B88CE8F5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8" authorId="0" shapeId="0" xr:uid="{319DCA4F-1E36-4613-88AE-CC7D3B8E5EF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8" authorId="0" shapeId="0" xr:uid="{CCD6BB63-272A-4A22-9E2F-B76C68CC73B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9" authorId="0" shapeId="0" xr:uid="{AA1E764F-8DCB-4D66-A895-218DB57C9FF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9" authorId="0" shapeId="0" xr:uid="{4487551E-A045-4CE8-8E2C-1D4D45A47BB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59" authorId="0" shapeId="0" xr:uid="{582D5D80-0964-4375-9CD2-CAA566560A5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59" authorId="0" shapeId="0" xr:uid="{8C1AA4D8-D77A-4579-996A-99D012892D8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59" authorId="0" shapeId="0" xr:uid="{D1D17212-8B8C-4A14-85C9-D6445E858AF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59" authorId="0" shapeId="0" xr:uid="{10BD3F6A-C3CC-466E-8542-16CF0C9CC96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0" authorId="0" shapeId="0" xr:uid="{1DF31611-DC5F-4AE5-93E8-39171B92801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0" authorId="0" shapeId="0" xr:uid="{9BF5E465-A571-48B4-9AF8-3ED7250DB99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0" authorId="0" shapeId="0" xr:uid="{235D17B5-0117-4305-8EBB-67B4A5D920B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0" authorId="0" shapeId="0" xr:uid="{B24489AA-CE90-42CC-9D1F-2AE1CED82D3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0" authorId="0" shapeId="0" xr:uid="{6AAF8FC6-FF8F-44FD-9331-A58D2A7B35A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0" authorId="0" shapeId="0" xr:uid="{614DF021-6300-4D37-B069-0C49EE7CFDC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1" authorId="0" shapeId="0" xr:uid="{141076AE-815E-4F2B-801A-189903D3B0C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1" authorId="0" shapeId="0" xr:uid="{692D6A74-19A8-4370-BDC2-F62044B9956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1" authorId="0" shapeId="0" xr:uid="{F20CAEE8-4922-4E95-B622-76A31B32308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1" authorId="0" shapeId="0" xr:uid="{4A064BC6-D434-41B7-9C43-DD1E77CE334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1" authorId="0" shapeId="0" xr:uid="{01BCB1F8-3596-4EAE-94FB-B93FB419D7C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1" authorId="0" shapeId="0" xr:uid="{1A75556E-0D8E-4E80-B77F-14719ACC3CA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2" authorId="0" shapeId="0" xr:uid="{267520CE-737C-445A-9137-E530458EF04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2" authorId="0" shapeId="0" xr:uid="{64B38FAA-2E23-49BD-977E-81EA6E17E01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2" authorId="0" shapeId="0" xr:uid="{657DE649-8400-49E5-844E-B92FE973797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2" authorId="0" shapeId="0" xr:uid="{510B41CA-5AF9-4B0B-AF5B-70F24D9DA42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2" authorId="0" shapeId="0" xr:uid="{CA8FF046-1F62-48BF-9AC2-8BC8BA7D687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2" authorId="0" shapeId="0" xr:uid="{A0BCA486-A16D-4EF2-AC27-917EA61E32A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3" authorId="0" shapeId="0" xr:uid="{2B35F3C2-3611-45E2-83B3-8EC3258470E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3" authorId="0" shapeId="0" xr:uid="{389A80C9-537F-4899-B524-E1E026C95D2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3" authorId="0" shapeId="0" xr:uid="{651AABB7-B2D8-4C76-BB9D-75F149F6845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3" authorId="0" shapeId="0" xr:uid="{B0F861FF-B007-455B-BC7E-8B52C9BEC6F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3" authorId="0" shapeId="0" xr:uid="{49B4E13A-B338-4CB2-9766-376AA9249FB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3" authorId="0" shapeId="0" xr:uid="{971AD63A-C720-4485-95A3-705BAB05C43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4" authorId="0" shapeId="0" xr:uid="{01883B22-FF91-4221-8EB5-3A29B1FDE6A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4" authorId="0" shapeId="0" xr:uid="{84B393FC-0F01-4E36-AE57-5464B37142E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4" authorId="0" shapeId="0" xr:uid="{12904DA4-63A6-479C-B785-850A3B3E7A0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4" authorId="0" shapeId="0" xr:uid="{9FDC6D2A-B32A-4B66-BBED-069F8B929CF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4" authorId="0" shapeId="0" xr:uid="{BE70D96C-150D-4CB3-A55C-AEE385B1818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4" authorId="0" shapeId="0" xr:uid="{C6577630-8D51-4E00-A4ED-D9DA2A25DCD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5" authorId="0" shapeId="0" xr:uid="{207FD659-F755-4DAE-8CDB-17847FC2AB2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5" authorId="0" shapeId="0" xr:uid="{0065DBCC-C57C-4BE1-97A3-32F2067F71B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5" authorId="0" shapeId="0" xr:uid="{57D5AD84-F083-491F-AC4B-AF0567B02CC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5" authorId="0" shapeId="0" xr:uid="{B4E4D9A2-1F29-4226-97A3-910D29E3DA1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5" authorId="0" shapeId="0" xr:uid="{4A26C9C1-FC9C-4454-836F-E0734940FC1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5" authorId="0" shapeId="0" xr:uid="{2877796A-4A20-4F43-9E82-D83B557534E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6" authorId="0" shapeId="0" xr:uid="{34CB95E2-9DFF-436D-AA11-3E1BBAD6AA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6" authorId="0" shapeId="0" xr:uid="{D5705910-419E-4D02-841C-582C7AF6D32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6" authorId="0" shapeId="0" xr:uid="{6FA5099F-8AFB-4937-B0CB-B5D7835AF25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6" authorId="0" shapeId="0" xr:uid="{40601F9F-3E0F-4239-A908-610CA673281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6" authorId="0" shapeId="0" xr:uid="{1DF10B72-D2A7-4EE1-9FA0-5750E7BF96F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6" authorId="0" shapeId="0" xr:uid="{5BBCF146-AFD3-44C8-9858-91702371D97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7" authorId="0" shapeId="0" xr:uid="{CD992823-BE13-466B-9F9C-E4B179EEFB1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7" authorId="0" shapeId="0" xr:uid="{65614439-2273-4FAA-8792-AEAED464156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7" authorId="0" shapeId="0" xr:uid="{6C5FE345-CC14-43F2-8696-8E3E81BA1D9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7" authorId="0" shapeId="0" xr:uid="{2E6E86A8-A516-4385-9024-6037BE4B207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7" authorId="0" shapeId="0" xr:uid="{805831E6-A8D1-47CB-8A92-53F60C8107D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7" authorId="0" shapeId="0" xr:uid="{839CC66B-4A40-4A42-B0CB-12DF06469EC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8" authorId="0" shapeId="0" xr:uid="{9E29FF67-E21F-4704-BB61-C89E434B1CB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8" authorId="0" shapeId="0" xr:uid="{AC0C4B57-F59A-4DC6-A0A3-FF4CFBD59FF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8" authorId="0" shapeId="0" xr:uid="{1E3E9C8C-3F02-4DA6-9F6F-A7985FB16A1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8" authorId="0" shapeId="0" xr:uid="{5CD4AAA6-9582-41AE-824C-F1D4BD1189E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8" authorId="0" shapeId="0" xr:uid="{9110B2D8-BD1D-4B29-966B-FC6953FD52C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8" authorId="0" shapeId="0" xr:uid="{C4DDDEBF-9DD9-4DE8-843F-7DA22B8669A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69" authorId="0" shapeId="0" xr:uid="{9CEEDD49-7A11-43B8-924E-63DB16531FB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69" authorId="0" shapeId="0" xr:uid="{A9F9F40C-F73C-4C3A-9F8E-F6E1605E7BE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69" authorId="0" shapeId="0" xr:uid="{318D9DC6-BE13-4024-9EE8-B6019BC3453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69" authorId="0" shapeId="0" xr:uid="{12510A41-96C9-4187-9D86-BDE16528FB0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69" authorId="0" shapeId="0" xr:uid="{4C7E0EED-C1FF-47CA-B43A-C876045B042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69" authorId="0" shapeId="0" xr:uid="{ACF27EB9-2691-44F8-AA74-9621C71995F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0" authorId="0" shapeId="0" xr:uid="{C5B9DED5-6286-43B9-BEC3-10CF4FAE9A7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0" authorId="0" shapeId="0" xr:uid="{9882D80D-7503-481B-883A-8BD41013424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0" authorId="0" shapeId="0" xr:uid="{35E2B709-6B1B-4C28-A0C6-1D729D7FD264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0" authorId="0" shapeId="0" xr:uid="{FCDD1280-0CDA-46CA-A5E7-E55493E6A01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0" authorId="0" shapeId="0" xr:uid="{1DC27DB2-2DA5-4495-A458-D0E0F6EC840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0" authorId="0" shapeId="0" xr:uid="{8EBE81AF-0C47-4DA3-95D9-19EF0CE9122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1" authorId="0" shapeId="0" xr:uid="{5096689F-E5AB-4CF0-91E4-3B84051D496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1" authorId="0" shapeId="0" xr:uid="{06DDABD7-4032-44F6-B940-AB193C0405F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1" authorId="0" shapeId="0" xr:uid="{0021AA5E-4D0D-41D0-91F1-6E50C972DB5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1" authorId="0" shapeId="0" xr:uid="{5C503AEB-0334-42E2-9059-BFBC3F356DD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1" authorId="0" shapeId="0" xr:uid="{5E31E0FD-92B0-4714-8613-E612E24C805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1" authorId="0" shapeId="0" xr:uid="{5A329B5E-49AA-4C81-AF91-684B481D432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2" authorId="0" shapeId="0" xr:uid="{30A45629-4868-4211-AD3F-C3E4A04E3BB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2" authorId="0" shapeId="0" xr:uid="{32338BBD-408F-4E7B-A32A-249CA97A056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2" authorId="0" shapeId="0" xr:uid="{EF5061E0-6209-43A2-B439-BF78B922FCD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2" authorId="0" shapeId="0" xr:uid="{293AE422-F081-4767-9D52-BA50741DAFB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2" authorId="0" shapeId="0" xr:uid="{FDDCFB39-21CB-4C93-A255-CACF4097483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2" authorId="0" shapeId="0" xr:uid="{1516BE30-5252-4CD0-9937-3C2C3603321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3" authorId="0" shapeId="0" xr:uid="{C892EC25-0175-4D3E-9A27-F0A6C33C791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3" authorId="0" shapeId="0" xr:uid="{BD7CD666-DA22-422A-981A-2317488E7F0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3" authorId="0" shapeId="0" xr:uid="{743BB2A5-B49F-4D2D-AEFD-CD90A84A0BE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3" authorId="0" shapeId="0" xr:uid="{7F6920AF-E5EF-4BAB-8C00-02CA58DDDF0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3" authorId="0" shapeId="0" xr:uid="{E66C918A-AF72-4B5F-B187-F49B65726CC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3" authorId="0" shapeId="0" xr:uid="{3F2A2762-FC00-47C7-B085-F0B53D1CEF2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4" authorId="0" shapeId="0" xr:uid="{C016191B-E735-49B6-B431-0C9F1C5E2BD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4" authorId="0" shapeId="0" xr:uid="{71011757-7648-4584-956D-4BB229B88B0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4" authorId="0" shapeId="0" xr:uid="{5CF506E8-E695-406F-BDF6-631C901F03B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4" authorId="0" shapeId="0" xr:uid="{61EE2D92-A4DA-464B-8F7C-1747D858926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4" authorId="0" shapeId="0" xr:uid="{19ACD9C8-C185-4148-93F8-70AC51A90AE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4" authorId="0" shapeId="0" xr:uid="{FA98CB9E-ECFA-439F-9693-82773F0D55F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5" authorId="0" shapeId="0" xr:uid="{BCDC03AC-4E62-4D25-AEEB-DEABB2B693B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5" authorId="0" shapeId="0" xr:uid="{6FD7B5AB-70EB-497A-A30A-B9811D28F50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5" authorId="0" shapeId="0" xr:uid="{7F22C90F-8640-4D05-A472-D2795DC5130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5" authorId="0" shapeId="0" xr:uid="{8A9C602A-EC96-49B3-A14E-17D1662619C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5" authorId="0" shapeId="0" xr:uid="{0413B93F-5DAB-49EF-8E7E-F9388ABAFDC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5" authorId="0" shapeId="0" xr:uid="{E3C37EED-71C9-4715-8DBF-326F50D8EB7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6" authorId="0" shapeId="0" xr:uid="{02C19D4B-1557-49ED-9277-693EFDD133E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6" authorId="0" shapeId="0" xr:uid="{22B17CC0-B8E0-4CE9-BB38-168FD2BAD90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6" authorId="0" shapeId="0" xr:uid="{BF6E3AF8-25CC-44CB-A8F9-ADA7558F2CD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6" authorId="0" shapeId="0" xr:uid="{005BD4D3-48DD-45A6-8E43-A44243965D4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6" authorId="0" shapeId="0" xr:uid="{A3C8B0ED-DEEC-4D8F-A430-1183F23C9DD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6" authorId="0" shapeId="0" xr:uid="{C434BE52-585E-4E4D-974A-91BE7B11A93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7" authorId="0" shapeId="0" xr:uid="{641A7E60-081E-40B2-B307-41B11FB6540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7" authorId="0" shapeId="0" xr:uid="{48CDAE79-B247-40FA-953C-BF32345B813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7" authorId="0" shapeId="0" xr:uid="{163BA2BC-EFE2-488D-A55E-030B943A184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7" authorId="0" shapeId="0" xr:uid="{CEACF97F-5D00-463B-A5D7-1FAC9E61C8A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7" authorId="0" shapeId="0" xr:uid="{831C09D7-D243-4156-9028-7578EE3BEC8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7" authorId="0" shapeId="0" xr:uid="{2CC75253-87C2-4EB6-8BD9-5705360EAA8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8" authorId="0" shapeId="0" xr:uid="{6512A92E-BB59-4E5D-94AC-209622A7CAC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8" authorId="0" shapeId="0" xr:uid="{F9D3C516-E512-4CD8-8A56-17AC4B34819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8" authorId="0" shapeId="0" xr:uid="{D6FA67C6-F0C8-43A2-BD76-3C3FDF097E6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8" authorId="0" shapeId="0" xr:uid="{8093A054-D6E1-43E4-B7C2-05431309203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8" authorId="0" shapeId="0" xr:uid="{9CA83E83-DE56-4CB4-94D1-B00A957A187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8" authorId="0" shapeId="0" xr:uid="{73E0BA4F-A6E2-4522-A0CB-3F4C8F16B3E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79" authorId="0" shapeId="0" xr:uid="{28FBC8C0-4F3B-43D1-A8FB-6B003D1669C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79" authorId="0" shapeId="0" xr:uid="{7BE2446F-EC39-47F7-AED7-B9F7E917D6F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79" authorId="0" shapeId="0" xr:uid="{B1D48196-FC4A-423A-A8D7-2FD4C6AE752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79" authorId="0" shapeId="0" xr:uid="{37897452-9DE3-46DA-A2B7-05E91757073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79" authorId="0" shapeId="0" xr:uid="{15FA2798-67F7-4FDF-99E9-4AEFEC040B0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79" authorId="0" shapeId="0" xr:uid="{48F01B6F-A377-4605-9581-9F2B57482CB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0" authorId="0" shapeId="0" xr:uid="{6246C547-8F26-4372-A9AE-3FA80B8B133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0" authorId="0" shapeId="0" xr:uid="{23C7F688-DDEE-4536-89AF-8F00DAEB4B1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0" authorId="0" shapeId="0" xr:uid="{CE840E62-DA39-4654-9630-CFED2CEFFF2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0" authorId="0" shapeId="0" xr:uid="{A236872E-F6B7-4E45-A05E-464EECFC920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0" authorId="0" shapeId="0" xr:uid="{19DC422E-5421-452C-B9DD-BC2D212EA2C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0" authorId="0" shapeId="0" xr:uid="{28C464D3-A77E-4B4F-AA10-E532C90228D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1" authorId="0" shapeId="0" xr:uid="{7D09E378-8417-4E25-BCB8-63785C8B803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1" authorId="0" shapeId="0" xr:uid="{00767583-1A1B-4B44-B9F4-15A5F76B7FC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1" authorId="0" shapeId="0" xr:uid="{B06E427C-AADF-405A-9B7C-F14EA6A768A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1" authorId="0" shapeId="0" xr:uid="{0876BE06-DB0D-4AFE-B27F-FFA2C5DB452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1" authorId="0" shapeId="0" xr:uid="{42902C24-D17D-48A7-BC15-3B52A9D3364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1" authorId="0" shapeId="0" xr:uid="{8E6BD512-E25C-4386-9BED-408E9600676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2" authorId="0" shapeId="0" xr:uid="{E849404D-69BD-4ED7-9F26-CCE2CA8E590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2" authorId="0" shapeId="0" xr:uid="{4AFE97CC-0560-4D12-B88C-6882389A221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2" authorId="0" shapeId="0" xr:uid="{F4840C66-E875-4D42-8A4C-A251FAB9F31B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2" authorId="0" shapeId="0" xr:uid="{E6933888-00F7-4545-B2C2-B40335B51A4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2" authorId="0" shapeId="0" xr:uid="{F25C375C-2D77-4F6F-B392-CD0A6C722F0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2" authorId="0" shapeId="0" xr:uid="{E377FC9B-D82B-438D-9432-5C203BFE1F9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3" authorId="0" shapeId="0" xr:uid="{C7F40B19-356E-4A74-A13B-DF93C419D9D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3" authorId="0" shapeId="0" xr:uid="{C6791547-6955-462A-AAA2-B715FF7B96E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3" authorId="0" shapeId="0" xr:uid="{ACD3A4FA-ADC7-467C-AE8E-03E5424876C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3" authorId="0" shapeId="0" xr:uid="{D3EA3841-D619-4525-A8D6-BF6A81502C3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3" authorId="0" shapeId="0" xr:uid="{97905655-1B42-42FF-8B44-6A5F351712E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3" authorId="0" shapeId="0" xr:uid="{0A04308B-D2B6-4B60-9641-FE5C7ADBE52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4" authorId="0" shapeId="0" xr:uid="{EC45F3CF-CC4D-4846-80EE-552099BB151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4" authorId="0" shapeId="0" xr:uid="{0D5744E6-D5BC-412A-9166-30CE4669578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4" authorId="0" shapeId="0" xr:uid="{96383768-FA94-483A-A409-A21E97BEE6A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4" authorId="0" shapeId="0" xr:uid="{7B93F97C-AA48-4FC9-B191-E13ACE8A78B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4" authorId="0" shapeId="0" xr:uid="{C97B9145-5353-432F-97EB-61B5D4ECACC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4" authorId="0" shapeId="0" xr:uid="{67C2D87F-D166-4EFB-AE26-A8F56999F83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5" authorId="0" shapeId="0" xr:uid="{804763C6-9A27-425E-BC91-556C9EE8C7F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5" authorId="0" shapeId="0" xr:uid="{A2C11DA1-1CE2-4236-A281-1B6423F5AAA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5" authorId="0" shapeId="0" xr:uid="{5F1C3CB5-8380-437D-AC5A-4026B02A496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5" authorId="0" shapeId="0" xr:uid="{DA3598E4-8B0D-4993-AA50-49C4DE63950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5" authorId="0" shapeId="0" xr:uid="{211FD098-E30D-488C-9772-A164831F9F0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5" authorId="0" shapeId="0" xr:uid="{973184EA-5267-4AB4-B5DD-E938A8B7948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6" authorId="0" shapeId="0" xr:uid="{70193B5E-22DA-44D5-A960-46CF168ED2E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6" authorId="0" shapeId="0" xr:uid="{F7227BBF-AA9F-4DDE-993F-26A793D423B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6" authorId="0" shapeId="0" xr:uid="{D78C4E1C-C89D-4B0F-B470-D0BC7F29FD7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6" authorId="0" shapeId="0" xr:uid="{0A6DBDA4-FE5C-49D5-AAD4-9812E6271DD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6" authorId="0" shapeId="0" xr:uid="{3E59FDDB-9CA5-4347-A086-B04C10B217E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6" authorId="0" shapeId="0" xr:uid="{D01B67F2-4CC7-45AD-9193-26B5D072976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7" authorId="0" shapeId="0" xr:uid="{4A422DA3-9721-411D-BE11-E4F0E84E8F2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7" authorId="0" shapeId="0" xr:uid="{228AEE8C-9CDE-4A0D-BFE6-D67BB73311D7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7" authorId="0" shapeId="0" xr:uid="{7925A9AD-2968-48D4-B538-9414256C386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7" authorId="0" shapeId="0" xr:uid="{960F2B0E-0F34-49EC-B6EB-3D589F4ED92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7" authorId="0" shapeId="0" xr:uid="{9F082954-E702-48E8-BF78-E11BEBB932C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7" authorId="0" shapeId="0" xr:uid="{4BE332C3-6370-49C9-9C55-5DFD886F59B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8" authorId="0" shapeId="0" xr:uid="{472A632C-7852-4538-9C41-BA5802AB10D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8" authorId="0" shapeId="0" xr:uid="{131DEC5C-F53E-4870-8405-C12991F9A1E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8" authorId="0" shapeId="0" xr:uid="{A196ADFE-5921-4509-B369-F1CEE32238D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8" authorId="0" shapeId="0" xr:uid="{E8AA0E60-DD58-495F-98F0-72D7D21E090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8" authorId="0" shapeId="0" xr:uid="{8F83619C-288F-40D3-AE87-B89B783CF3F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8" authorId="0" shapeId="0" xr:uid="{FBF2A7B6-55C5-4384-B5AA-97CE18B7CE3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9" authorId="0" shapeId="0" xr:uid="{BCB275F1-7A71-45C7-A17C-088EB200964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89" authorId="0" shapeId="0" xr:uid="{D5398F89-B49A-44CF-BC25-0448AD2D91B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89" authorId="0" shapeId="0" xr:uid="{D9C04E3C-8288-4379-A8B1-F2CE209FE50A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89" authorId="0" shapeId="0" xr:uid="{53B1E6BF-DF1D-4522-86F0-23B32D96098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89" authorId="0" shapeId="0" xr:uid="{D7BC3690-F0DD-458F-9880-A829E2FB8CA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89" authorId="0" shapeId="0" xr:uid="{6B40995B-B558-4431-9125-AA1C33EE49C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0" authorId="0" shapeId="0" xr:uid="{B83CDE3E-65AB-4F10-A7C4-C027789505B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0" authorId="0" shapeId="0" xr:uid="{01787405-4F55-4C08-A07E-40C51D40FA0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0" authorId="0" shapeId="0" xr:uid="{E760F6D8-DF6D-4168-8538-1B93FC292AF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0" authorId="0" shapeId="0" xr:uid="{183F917B-BDD0-46E8-AA8F-CA27263ADB4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0" authorId="0" shapeId="0" xr:uid="{CEE93A5F-2887-44EE-9260-E85F51CC4E9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0" authorId="0" shapeId="0" xr:uid="{06902451-5A4A-4FA4-9152-339167AA296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1" authorId="0" shapeId="0" xr:uid="{B956B14A-EB4D-4779-89B3-DC31E94E4CA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1" authorId="0" shapeId="0" xr:uid="{DE674818-AEB6-43AC-9159-150799FE75B0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1" authorId="0" shapeId="0" xr:uid="{D19C4E03-835C-477D-87CA-10481390C81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1" authorId="0" shapeId="0" xr:uid="{3CE8640B-4A12-40B0-AB9E-5DD5A0D1D68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1" authorId="0" shapeId="0" xr:uid="{5646BF3B-C813-4191-953D-8913204AB6AB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1" authorId="0" shapeId="0" xr:uid="{98C24356-D3B2-4AAF-9593-D1E7871E778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2" authorId="0" shapeId="0" xr:uid="{F1B5FD2D-309B-4751-B83F-B0D6E802258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2" authorId="0" shapeId="0" xr:uid="{3A5925D9-6606-4828-A09A-6C2A4FECFB4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2" authorId="0" shapeId="0" xr:uid="{453B549D-732C-4CBD-9684-F51991B4508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2" authorId="0" shapeId="0" xr:uid="{9AB77897-E017-4A46-9010-C85A1149813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2" authorId="0" shapeId="0" xr:uid="{3CC5D411-B39C-4F72-946F-508C682B0F2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2" authorId="0" shapeId="0" xr:uid="{12F4CF14-2F23-45B2-B156-9E4DBBF18BB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3" authorId="0" shapeId="0" xr:uid="{3EB7ACFE-D371-4A3E-8A97-780ED5BA105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3" authorId="0" shapeId="0" xr:uid="{3EBEA172-2D20-4ABB-A8B2-BCB484314F98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3" authorId="0" shapeId="0" xr:uid="{597F22CD-C8D9-4673-855E-525F8639ADF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3" authorId="0" shapeId="0" xr:uid="{93346A36-95B5-4086-B0C4-C66B5FDA4E0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3" authorId="0" shapeId="0" xr:uid="{05305ED4-F338-4E7A-9172-41CE473711C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3" authorId="0" shapeId="0" xr:uid="{30C6E946-BBAD-408A-A899-2A0C84D2EA7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4" authorId="0" shapeId="0" xr:uid="{BAAA83D3-B235-4E8C-9D1B-AFBEE899A0E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4" authorId="0" shapeId="0" xr:uid="{E9C71122-8F72-4E85-B24D-59B31DA6FFD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4" authorId="0" shapeId="0" xr:uid="{7522D0DC-16AC-41FC-B025-0325FA93EEE1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4" authorId="0" shapeId="0" xr:uid="{400224AD-1EF4-41A6-BD96-F3237A198E8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4" authorId="0" shapeId="0" xr:uid="{FFBD53AC-6CA1-4CBA-88B2-D7826EC9C93C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4" authorId="0" shapeId="0" xr:uid="{8E93DA23-25C9-406B-B9C9-7A147A1AD8C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5" authorId="0" shapeId="0" xr:uid="{45C6D662-007C-4CB1-AD0C-3D68E0CD03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5" authorId="0" shapeId="0" xr:uid="{8F488810-F57B-4841-AB63-BFD80756C80C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5" authorId="0" shapeId="0" xr:uid="{8E707B60-2EC9-43A0-8728-2D6954A2C2CD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5" authorId="0" shapeId="0" xr:uid="{25B4578A-008F-4019-AB16-5ED1CF32E08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5" authorId="0" shapeId="0" xr:uid="{4AD72841-5962-4CFB-A368-CBF204131007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5" authorId="0" shapeId="0" xr:uid="{99E62E11-7E95-4D71-8DA3-D60E69421864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6" authorId="0" shapeId="0" xr:uid="{EEFB5DC0-3971-407A-A530-8FDFC88913C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6" authorId="0" shapeId="0" xr:uid="{3CBA1E5B-0764-465A-8520-443720DCA813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6" authorId="0" shapeId="0" xr:uid="{47432ABC-46B8-41CB-9B2B-CC26842801E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6" authorId="0" shapeId="0" xr:uid="{433C3D4A-595F-466D-A540-743B3172899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6" authorId="0" shapeId="0" xr:uid="{827422AD-33BE-410D-BC26-546FF9ED414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6" authorId="0" shapeId="0" xr:uid="{B6DDA469-51F3-47A1-B697-4F5A1FCD76B6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7" authorId="0" shapeId="0" xr:uid="{F83E7735-8305-4C86-8B97-8F713E0B1F62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7" authorId="0" shapeId="0" xr:uid="{25AE4806-1661-42F5-88F9-AE0910DB58C6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7" authorId="0" shapeId="0" xr:uid="{7B505A51-E5D4-4BBE-BFE5-36496E25111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7" authorId="0" shapeId="0" xr:uid="{71453753-4F62-4C38-80ED-382A57B47E95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7" authorId="0" shapeId="0" xr:uid="{61AB4955-6536-42AD-BE46-966B25812E3D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7" authorId="0" shapeId="0" xr:uid="{87EF3B71-E057-4F2B-BF70-828994EFED9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8" authorId="0" shapeId="0" xr:uid="{E844AF7F-E895-4083-99F6-8F5A29601D1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8" authorId="0" shapeId="0" xr:uid="{6B682210-E76B-4253-B154-4C0AC8D4E95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8" authorId="0" shapeId="0" xr:uid="{15C5F02A-7A00-4584-808C-DAA6085ED085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8" authorId="0" shapeId="0" xr:uid="{CAE27A12-C877-459F-807B-C3DF7936A389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8" authorId="0" shapeId="0" xr:uid="{EC24146D-A58C-43FA-A256-48DD33E1C56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8" authorId="0" shapeId="0" xr:uid="{825E51CF-0A19-4F55-A635-B1C1F9E2068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99" authorId="0" shapeId="0" xr:uid="{F2550C29-234B-4303-A39B-4EB64BD409F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99" authorId="0" shapeId="0" xr:uid="{71A26FE0-4AFA-4781-8EBA-3750C4E2F3BF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99" authorId="0" shapeId="0" xr:uid="{4B96A516-9FB1-4527-BCE2-6BF3B26A33F9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99" authorId="0" shapeId="0" xr:uid="{F88C34B0-2EFD-493A-A653-3D2D44A1379A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99" authorId="0" shapeId="0" xr:uid="{D417055C-8338-4B46-890C-6DF276CBA11E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99" authorId="0" shapeId="0" xr:uid="{5B7DA179-C46D-4A1A-8996-AAA10227F378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100" authorId="0" shapeId="0" xr:uid="{4A2B4AFF-1C12-4EA3-A742-BED1145CB5D0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100" authorId="0" shapeId="0" xr:uid="{FEE9B3E4-FBEA-4A72-8066-6AB13660F582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C100" authorId="0" shapeId="0" xr:uid="{0E35F7DF-56B3-49C8-8DFD-772D083E183E}">
      <text>
        <r>
          <rPr>
            <b/>
            <sz val="11"/>
            <color indexed="81"/>
            <rFont val="Tahoma"/>
            <family val="2"/>
          </rPr>
          <t>please use
hh:mm format</t>
        </r>
      </text>
    </comment>
    <comment ref="AJ100" authorId="0" shapeId="0" xr:uid="{7B5C05F7-E467-4D7B-9E2A-4DD8507E63AF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</text>
    </comment>
    <comment ref="AP100" authorId="0" shapeId="0" xr:uid="{60FDC6DE-7D1C-469C-A04B-7FCA56517103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V100" authorId="0" shapeId="0" xr:uid="{46CBDC76-AB72-45E8-9F9D-89858C20BEB1}">
      <text>
        <r>
          <rPr>
            <b/>
            <sz val="11"/>
            <color indexed="81"/>
            <rFont val="Tahoma"/>
            <family val="2"/>
          </rPr>
          <t>Please fill in 'Blanks' worksheet to get
corrected value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remko</author>
  </authors>
  <commentList>
    <comment ref="I3" authorId="0" shapeId="0" xr:uid="{3D2F924D-A239-4E0C-8B9B-FF4E12255F1C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you enter the OELV value in cell I3, it will also appear in cells I4-I17</t>
        </r>
      </text>
    </comment>
    <comment ref="J3" authorId="0" shapeId="0" xr:uid="{D6C0E1F0-5C87-41A3-B156-48C06D81338D}">
      <text>
        <r>
          <rPr>
            <b/>
            <sz val="9"/>
            <color indexed="81"/>
            <rFont val="Tahoma"/>
            <family val="2"/>
          </rPr>
          <t xml:space="preserve">remko: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Non-compliant if:</t>
        </r>
        <r>
          <rPr>
            <sz val="9"/>
            <color indexed="81"/>
            <rFont val="Tahoma"/>
            <family val="2"/>
          </rPr>
          <t xml:space="preserve">
1. one or more samples above the OELV
2. UTL95,70% above the OELV
</t>
        </r>
        <r>
          <rPr>
            <u/>
            <sz val="9"/>
            <color indexed="81"/>
            <rFont val="Tahoma"/>
            <family val="2"/>
          </rPr>
          <t xml:space="preserve">
Compliant if:</t>
        </r>
        <r>
          <rPr>
            <sz val="9"/>
            <color indexed="81"/>
            <rFont val="Tahoma"/>
            <family val="2"/>
          </rPr>
          <t xml:space="preserve">
1. all samples &lt;OELV
2. UTL95,70% below the OELV
For more info see NEPSI RCS protocol Chapter 6</t>
        </r>
      </text>
    </comment>
    <comment ref="Q3" authorId="0" shapeId="0" xr:uid="{623D0B68-7D8D-447E-AA2A-03EA77E4FBBF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you enter the OELV value in cell I3, it will also appear in cells I4-I17</t>
        </r>
      </text>
    </comment>
    <comment ref="R3" authorId="0" shapeId="0" xr:uid="{40AF8FEC-E26F-45F1-A59A-9A47CCEBD9BE}">
      <text>
        <r>
          <rPr>
            <b/>
            <sz val="9"/>
            <color indexed="81"/>
            <rFont val="Tahoma"/>
            <family val="2"/>
          </rPr>
          <t xml:space="preserve">remko: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Non-compliant if:</t>
        </r>
        <r>
          <rPr>
            <sz val="9"/>
            <color indexed="81"/>
            <rFont val="Tahoma"/>
            <family val="2"/>
          </rPr>
          <t xml:space="preserve">
1. one or more samples above the OELV
2. UTL95,70% above the OELV
</t>
        </r>
        <r>
          <rPr>
            <u/>
            <sz val="9"/>
            <color indexed="81"/>
            <rFont val="Tahoma"/>
            <family val="2"/>
          </rPr>
          <t xml:space="preserve">
Compliant if:</t>
        </r>
        <r>
          <rPr>
            <sz val="9"/>
            <color indexed="81"/>
            <rFont val="Tahoma"/>
            <family val="2"/>
          </rPr>
          <t xml:space="preserve">
1. all samples &lt;OELV
2. UTL95,70% below the OELV
For more info see NEPSI RCS protocol Chapter 6</t>
        </r>
      </text>
    </comment>
    <comment ref="Y3" authorId="0" shapeId="0" xr:uid="{2E9DEB3E-E6D2-41B0-AFD7-49E88ABBCFE2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you enter the OELV value in cell I3, it will also appear in cells I4-I17</t>
        </r>
      </text>
    </comment>
    <comment ref="Z3" authorId="0" shapeId="0" xr:uid="{18D169FC-E3CC-48DF-AB05-80B72D2F5B38}">
      <text>
        <r>
          <rPr>
            <b/>
            <sz val="9"/>
            <color indexed="81"/>
            <rFont val="Tahoma"/>
            <family val="2"/>
          </rPr>
          <t xml:space="preserve">remko: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Non-compliant if:</t>
        </r>
        <r>
          <rPr>
            <sz val="9"/>
            <color indexed="81"/>
            <rFont val="Tahoma"/>
            <family val="2"/>
          </rPr>
          <t xml:space="preserve">
1. one or more samples above the OELV
2. UTL95,70% above the OELV
</t>
        </r>
        <r>
          <rPr>
            <u/>
            <sz val="9"/>
            <color indexed="81"/>
            <rFont val="Tahoma"/>
            <family val="2"/>
          </rPr>
          <t xml:space="preserve">
Compliant if:</t>
        </r>
        <r>
          <rPr>
            <sz val="9"/>
            <color indexed="81"/>
            <rFont val="Tahoma"/>
            <family val="2"/>
          </rPr>
          <t xml:space="preserve">
1. all samples &lt;OELV
2. UTL95,70% below the OELV
For more info see NEPSI RCS protocol Chapter 6</t>
        </r>
      </text>
    </comment>
    <comment ref="AG3" authorId="0" shapeId="0" xr:uid="{7140F15A-10FE-4CE1-82B3-B2296DA66EDB}">
      <text>
        <r>
          <rPr>
            <b/>
            <sz val="9"/>
            <color indexed="81"/>
            <rFont val="Tahoma"/>
            <family val="2"/>
          </rPr>
          <t>remko:</t>
        </r>
        <r>
          <rPr>
            <sz val="9"/>
            <color indexed="81"/>
            <rFont val="Tahoma"/>
            <family val="2"/>
          </rPr>
          <t xml:space="preserve">
If you enter the OELV value in cell I3, it will also appear in cells I4-I17</t>
        </r>
      </text>
    </comment>
    <comment ref="AH3" authorId="0" shapeId="0" xr:uid="{BFAF088E-1E1B-42E4-9F1E-C0B40F8D4367}">
      <text>
        <r>
          <rPr>
            <b/>
            <sz val="9"/>
            <color indexed="81"/>
            <rFont val="Tahoma"/>
            <family val="2"/>
          </rPr>
          <t xml:space="preserve">remko: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Non-compliant if:</t>
        </r>
        <r>
          <rPr>
            <sz val="9"/>
            <color indexed="81"/>
            <rFont val="Tahoma"/>
            <family val="2"/>
          </rPr>
          <t xml:space="preserve">
1. one or more samples above the OELV
2. UTL95,70% above the OELV
</t>
        </r>
        <r>
          <rPr>
            <u/>
            <sz val="9"/>
            <color indexed="81"/>
            <rFont val="Tahoma"/>
            <family val="2"/>
          </rPr>
          <t xml:space="preserve">
Compliant if:</t>
        </r>
        <r>
          <rPr>
            <sz val="9"/>
            <color indexed="81"/>
            <rFont val="Tahoma"/>
            <family val="2"/>
          </rPr>
          <t xml:space="preserve">
1. all samples &lt;OELV
2. UTL95,70% below the OELV
For more info see NEPSI RCS protocol Chapter 6</t>
        </r>
      </text>
    </comment>
  </commentList>
</comments>
</file>

<file path=xl/sharedStrings.xml><?xml version="1.0" encoding="utf-8"?>
<sst xmlns="http://schemas.openxmlformats.org/spreadsheetml/2006/main" count="380" uniqueCount="365">
  <si>
    <t>Sampling duration time (min)</t>
  </si>
  <si>
    <t>Sample collection material</t>
  </si>
  <si>
    <t>Date</t>
  </si>
  <si>
    <t>Shift</t>
  </si>
  <si>
    <t>Site</t>
  </si>
  <si>
    <t>Company</t>
  </si>
  <si>
    <t>Country</t>
  </si>
  <si>
    <t>CIP 10</t>
  </si>
  <si>
    <t>Respicon</t>
  </si>
  <si>
    <t>Polyurethane foam</t>
  </si>
  <si>
    <t>Mixed cellulose ester filter, 25mm diameter</t>
  </si>
  <si>
    <t>Mixed cellulose ester filter, 37mm diameter</t>
  </si>
  <si>
    <t>Polyvinyl chloride filter, 25mm diameter</t>
  </si>
  <si>
    <t>Polyvinyl chloride filter, 37mm diameter</t>
  </si>
  <si>
    <t>Sampler</t>
  </si>
  <si>
    <t>Sampled volume (l)</t>
  </si>
  <si>
    <t>Total</t>
  </si>
  <si>
    <t>Concentration A1 (mg/m3)</t>
  </si>
  <si>
    <t>Silver membrane filter, 25mm diameter</t>
  </si>
  <si>
    <t>Silver membrane filter, 37mm diameter</t>
  </si>
  <si>
    <t>Comment</t>
  </si>
  <si>
    <t>Weight collected dust (mg)</t>
  </si>
  <si>
    <t>8-hours TWA dust concentration (mg/m3)</t>
  </si>
  <si>
    <t>Corresponding column in the collection sheet</t>
  </si>
  <si>
    <t>Corresponding mathematical formula</t>
  </si>
  <si>
    <t>Name</t>
  </si>
  <si>
    <t>Code</t>
  </si>
  <si>
    <t>Calculate the sampling duration in minutes from the 2 previous columns AA and AB (Sampling time off - Sampling time on)</t>
  </si>
  <si>
    <t>If the columns AC (sampling duration time) is empty, this columns AD stay empty</t>
  </si>
  <si>
    <t>AG</t>
  </si>
  <si>
    <t>SI(SOMME(Ki:Ti)=0;"";SOMME(Ki:Ti))</t>
  </si>
  <si>
    <t>If the previous column AB is empty (sampling time off), this columns AC stay empty. The formula take into account the possibilty that the sampling is carrying out overnight.</t>
  </si>
  <si>
    <t>If the column AF (weight after sampling) is empty, this column AG stay empty</t>
  </si>
  <si>
    <t>If any of the columns AD (sampled volume) or AG (weight of collected dust) is empty, this column AH stay empty</t>
  </si>
  <si>
    <t>AN</t>
  </si>
  <si>
    <t>Percentage (%)</t>
  </si>
  <si>
    <t>If the columns AL (weight of analyte) is empty, this column AN stay empty.</t>
  </si>
  <si>
    <t>AO</t>
  </si>
  <si>
    <t>8-hours TWA analyte concentration (mg/m3)</t>
  </si>
  <si>
    <t>Sum (in %) of the previous columns (K to T)</t>
  </si>
  <si>
    <t>Calculate the sampled volume in litres from columns Z and AC (Flow rate * Sampling duration time)</t>
  </si>
  <si>
    <t>Calculate the weight in milligrammes of collected dust from columns AE and AF (Weight after sampling - Weight before sampling)</t>
  </si>
  <si>
    <t>Calculate the dust concentration in mg/m3 using columns AD and AG ((1000*Weight of collected dust) / Sampled volume)</t>
  </si>
  <si>
    <t>Calculate the time weighted average dust concentration in mg/m3 (on 8 hours basis ie 480 minutes) with the columns W and AH ((Measured concentration*1440*Shit length) / 480)</t>
  </si>
  <si>
    <t>Calculate the time weighted average analyte concentration in mg/m3 (on 8 hours basis ie 480 minutes) with the columns W and AM ((Analyte concentration*1440*Shit length) / 480)</t>
  </si>
  <si>
    <t>Calculate the mass percentage of the analyte content with columns AG and AL (Weight of analyte / Weight of collected dust)</t>
  </si>
  <si>
    <t>If the sum of the previous columns (K to T), is 0, this columns (V) will stay empty</t>
  </si>
  <si>
    <t>Excel formula (in French) *</t>
  </si>
  <si>
    <t>* SI means If, and Somme means Sum in English. The other letters corresponds to the columns on the collection sheet.</t>
  </si>
  <si>
    <t>If the columns AM (analyte concentration) is empty, this column AI stay empty. The factor 1440 is used to convert the shift lenght from day unit into minutes.</t>
  </si>
  <si>
    <t>If the columns AH (measured dust concentration) is empty, this column AI stay empty. The factor 1440 is used to convert the shift lenght from day unit into minutes.</t>
  </si>
  <si>
    <t>Shift length (hours)</t>
  </si>
  <si>
    <t>day</t>
  </si>
  <si>
    <t>night</t>
  </si>
  <si>
    <t>morning</t>
  </si>
  <si>
    <t>afternoon</t>
  </si>
  <si>
    <t>Measured Flow rate at start sampling (l/min)</t>
  </si>
  <si>
    <t>Measured Flow rate at end sampling (l/min)</t>
  </si>
  <si>
    <t>Average flow rate (l/min)</t>
  </si>
  <si>
    <t>Filter Weight before sampling (mg)</t>
  </si>
  <si>
    <t>Filter Weight after sampling (mg)</t>
  </si>
  <si>
    <t>Weight collected dust corrected for blancs (mg)</t>
  </si>
  <si>
    <t>Calculated dust concentration (mg/m3)</t>
  </si>
  <si>
    <t>Type of Measurement</t>
  </si>
  <si>
    <t>Avg flow rate</t>
  </si>
  <si>
    <t>Z</t>
  </si>
  <si>
    <t>IF(ISERROR(AVERAGE(AE2:AF2)),"",AVERAGE(AE2:AF2))</t>
  </si>
  <si>
    <t>IF(AI2="","",IF(AI2&gt;AH2,((AI2-AH2)*24*60),((1-AH2+AI2)*24*60)))</t>
  </si>
  <si>
    <t>AJ</t>
  </si>
  <si>
    <t>IF(ISERROR(IF(AJ2="","",AG2*AJ2)),"",IF(AJ2="","",AG2*AJ2))</t>
  </si>
  <si>
    <t>AK</t>
  </si>
  <si>
    <t>IF(AM2="","",AM2-AL2)</t>
  </si>
  <si>
    <t>AP</t>
  </si>
  <si>
    <t>IF(OR(AK2="",AO2=""),"",(1000*AO2)/AK2)</t>
  </si>
  <si>
    <t>AQ</t>
  </si>
  <si>
    <t>AU</t>
  </si>
  <si>
    <t>IF(OR(AK2="",AT2=""),"",(1000*AT2)/AK2)</t>
  </si>
  <si>
    <t>IF(AT2="","",AT2/AO2)</t>
  </si>
  <si>
    <t>AV</t>
  </si>
  <si>
    <t>AW</t>
  </si>
  <si>
    <t>IF(AU2="","",(AU2*1440*AA2)/480)</t>
  </si>
  <si>
    <t>Sample ID</t>
  </si>
  <si>
    <t>Pre-weight (mg)</t>
  </si>
  <si>
    <t>Post-weight (mg)</t>
  </si>
  <si>
    <t>Amount (mg)</t>
  </si>
  <si>
    <t>IF(OR(Blancs!$C$44="",AN2=""),"",(AN2-Blancs!$C$44))</t>
  </si>
  <si>
    <t>IF(AP2="","",(AP2*(480/AJ2)))</t>
  </si>
  <si>
    <r>
      <t xml:space="preserve">Cristobalite </t>
    </r>
    <r>
      <rPr>
        <sz val="12"/>
        <color indexed="50"/>
        <rFont val="Arial"/>
        <family val="2"/>
      </rPr>
      <t>Technique</t>
    </r>
  </si>
  <si>
    <t>Cristobalite (mg)</t>
  </si>
  <si>
    <t>Tridymite (mg)</t>
  </si>
  <si>
    <t>yes</t>
  </si>
  <si>
    <t>no</t>
  </si>
  <si>
    <t>Percentage quartz (%)</t>
  </si>
  <si>
    <t>Weight quartz (mg)</t>
  </si>
  <si>
    <r>
      <t>Quartz</t>
    </r>
    <r>
      <rPr>
        <sz val="12"/>
        <color indexed="48"/>
        <rFont val="Arial"/>
        <family val="2"/>
      </rPr>
      <t xml:space="preserve"> technique</t>
    </r>
  </si>
  <si>
    <t>Weight cristobalite (mg)</t>
  </si>
  <si>
    <t>corrected weight quartz (mg)</t>
  </si>
  <si>
    <t>corrected weight cristabolite (mg)</t>
  </si>
  <si>
    <t>Percentage cristobalite (%)</t>
  </si>
  <si>
    <t>Weight tridymite (mg)</t>
  </si>
  <si>
    <t>corrected weight tridymite (mg)</t>
  </si>
  <si>
    <t>Percentage tridymite (%)</t>
  </si>
  <si>
    <t>FIELD BLANKS</t>
  </si>
  <si>
    <t xml:space="preserve">For information on field blanks see instruction </t>
  </si>
  <si>
    <t>Field blank ID</t>
  </si>
  <si>
    <t>Quartz (mg)</t>
  </si>
  <si>
    <t>ANALYSIS OF FIELD BLANkS</t>
  </si>
  <si>
    <t>Please fill in the yellow cells concerning analytical LOD and blank filters</t>
  </si>
  <si>
    <t>Balance (mg)</t>
  </si>
  <si>
    <t>INFORMATION ON THE ANALYTICAL LIMIT OF DETECTION:</t>
  </si>
  <si>
    <t>Weight collected dust corrected for blanks (mg)</t>
  </si>
  <si>
    <t>Quartz</t>
  </si>
  <si>
    <t>Cristobalite</t>
  </si>
  <si>
    <t>Dust</t>
  </si>
  <si>
    <t>Tridymite</t>
  </si>
  <si>
    <t>Collection sheet versie 10 september 2013</t>
  </si>
  <si>
    <t>NEPSI sector</t>
  </si>
  <si>
    <t>Job function (SEG)</t>
  </si>
  <si>
    <t>Technician ID</t>
  </si>
  <si>
    <t>Worker ID</t>
  </si>
  <si>
    <t>Dorr-Oliver  cyclone</t>
  </si>
  <si>
    <t>Higgins-Dewell cyclone</t>
  </si>
  <si>
    <t>FSP-10</t>
  </si>
  <si>
    <t>IOM dual sampler</t>
  </si>
  <si>
    <t>User defined 1</t>
  </si>
  <si>
    <t>User defined 2</t>
  </si>
  <si>
    <t>Sample location</t>
  </si>
  <si>
    <t>Information on relevant tasks during sampling (text)</t>
  </si>
  <si>
    <t>Respiratory protection worn during specific tasks</t>
  </si>
  <si>
    <t>Respiratory protection worn during the entire shift</t>
  </si>
  <si>
    <t>Type of respiratory protection worn</t>
  </si>
  <si>
    <r>
      <t>Tridymite</t>
    </r>
    <r>
      <rPr>
        <sz val="12"/>
        <color rgb="FF7030A0"/>
        <rFont val="Arial"/>
        <family val="2"/>
      </rPr>
      <t xml:space="preserve"> Technique</t>
    </r>
  </si>
  <si>
    <t>additional info</t>
  </si>
  <si>
    <t>More than 100 samples?: Insert new records between record 99 and record 100 and copy all formul's in the white cells to all the inserted records</t>
  </si>
  <si>
    <t>ASTA Worldwide</t>
  </si>
  <si>
    <t>BIBM</t>
  </si>
  <si>
    <t>CAEF</t>
  </si>
  <si>
    <t>CEEMET</t>
  </si>
  <si>
    <t>CEMBUREAU</t>
  </si>
  <si>
    <t>CERAME-UNIE</t>
  </si>
  <si>
    <t>ERMCO</t>
  </si>
  <si>
    <t>EUROROC</t>
  </si>
  <si>
    <t>EURIMA</t>
  </si>
  <si>
    <t>Glass for Europe</t>
  </si>
  <si>
    <t>GlassFibre Europe</t>
  </si>
  <si>
    <t>IMA-Europe</t>
  </si>
  <si>
    <t>UEPG</t>
  </si>
  <si>
    <t>ECSPA/EMO</t>
  </si>
  <si>
    <t>ERUOMINES</t>
  </si>
  <si>
    <t>EXCA</t>
  </si>
  <si>
    <t>EMO</t>
  </si>
  <si>
    <t>FEVE</t>
  </si>
  <si>
    <t>Engineered stones</t>
  </si>
  <si>
    <t>Precast Concrete</t>
  </si>
  <si>
    <t>Foundry</t>
  </si>
  <si>
    <t>Metal, Engineering and Technology-Based Industries</t>
  </si>
  <si>
    <t>Cement</t>
  </si>
  <si>
    <t>Ceramics</t>
  </si>
  <si>
    <t>Mortar</t>
  </si>
  <si>
    <t>Calcium silicate</t>
  </si>
  <si>
    <t>Ready-mixed concrete</t>
  </si>
  <si>
    <t>Mining</t>
  </si>
  <si>
    <t>Natural Stones</t>
  </si>
  <si>
    <t>Insulation Mineral Wool</t>
  </si>
  <si>
    <t>Container Glass</t>
  </si>
  <si>
    <t>Expanded Clay</t>
  </si>
  <si>
    <t>Flat Glass</t>
  </si>
  <si>
    <t>Glass Fibre</t>
  </si>
  <si>
    <t>Industrial Minerals</t>
  </si>
  <si>
    <t>Aggregates</t>
  </si>
  <si>
    <t>Andorra</t>
  </si>
  <si>
    <t>Azerbeidzjan</t>
  </si>
  <si>
    <t>Cyprus</t>
  </si>
  <si>
    <t>Finland</t>
  </si>
  <si>
    <t>Kosovo</t>
  </si>
  <si>
    <t>Liechtenstein</t>
  </si>
  <si>
    <t>Malta</t>
  </si>
  <si>
    <t>Monaco</t>
  </si>
  <si>
    <t>Montenegro</t>
  </si>
  <si>
    <t>Portugal</t>
  </si>
  <si>
    <t>San Marino</t>
  </si>
  <si>
    <t>Russia</t>
  </si>
  <si>
    <t>Germany</t>
  </si>
  <si>
    <t>United Kindom</t>
  </si>
  <si>
    <t>France</t>
  </si>
  <si>
    <t>Italy</t>
  </si>
  <si>
    <t>Spain</t>
  </si>
  <si>
    <t>Ukraine</t>
  </si>
  <si>
    <t>Poland</t>
  </si>
  <si>
    <t>Romania</t>
  </si>
  <si>
    <t>Netherlands</t>
  </si>
  <si>
    <t>Belgium</t>
  </si>
  <si>
    <t>Czech Republic</t>
  </si>
  <si>
    <t>Greece</t>
  </si>
  <si>
    <t>Sweden</t>
  </si>
  <si>
    <t>Hungary</t>
  </si>
  <si>
    <t>Belarus</t>
  </si>
  <si>
    <t>Austria</t>
  </si>
  <si>
    <t>Serbia</t>
  </si>
  <si>
    <t>Switzerland</t>
  </si>
  <si>
    <t>Bulgaria</t>
  </si>
  <si>
    <t>Denmark</t>
  </si>
  <si>
    <t>Slovakia</t>
  </si>
  <si>
    <t>Norway</t>
  </si>
  <si>
    <t>Ireland</t>
  </si>
  <si>
    <t>Croatia</t>
  </si>
  <si>
    <t>Moldova</t>
  </si>
  <si>
    <t>Bosnia-Herzegovina</t>
  </si>
  <si>
    <t>Albania</t>
  </si>
  <si>
    <t>Lithunia</t>
  </si>
  <si>
    <t>North Macedonia</t>
  </si>
  <si>
    <t>Slovenia</t>
  </si>
  <si>
    <t>Latvia</t>
  </si>
  <si>
    <t>Estonia</t>
  </si>
  <si>
    <t>Luxembourg</t>
  </si>
  <si>
    <t>Iceland</t>
  </si>
  <si>
    <t>Armenia</t>
  </si>
  <si>
    <t>Georgia</t>
  </si>
  <si>
    <t>Kazakhstan</t>
  </si>
  <si>
    <t>Turkey</t>
  </si>
  <si>
    <t>Vatican city</t>
  </si>
  <si>
    <t>Country Code</t>
  </si>
  <si>
    <t>List of respirable dust samplers</t>
  </si>
  <si>
    <t>List of sample collection material</t>
  </si>
  <si>
    <t>List type of measurements</t>
  </si>
  <si>
    <t>Full-shift personal</t>
  </si>
  <si>
    <t>Static</t>
  </si>
  <si>
    <t>Task-based</t>
  </si>
  <si>
    <t>List SEG's</t>
  </si>
  <si>
    <t>User Defined 1</t>
  </si>
  <si>
    <t>User Defined 2</t>
  </si>
  <si>
    <t>User Defined 3</t>
  </si>
  <si>
    <t>User Defined 4</t>
  </si>
  <si>
    <t>User Defined 5</t>
  </si>
  <si>
    <t>User Defined 6</t>
  </si>
  <si>
    <t>User Defined 7</t>
  </si>
  <si>
    <t>User Defined 8</t>
  </si>
  <si>
    <t>User Defined 9</t>
  </si>
  <si>
    <t>User Defined 10</t>
  </si>
  <si>
    <t>User Defined 11</t>
  </si>
  <si>
    <t>User Defined 12</t>
  </si>
  <si>
    <t>User Defined 13</t>
  </si>
  <si>
    <t>User Defined 14</t>
  </si>
  <si>
    <t>User Defined 15</t>
  </si>
  <si>
    <t>List of shifts</t>
  </si>
  <si>
    <t>evening</t>
  </si>
  <si>
    <t>Sampling time on (hh:mm)</t>
  </si>
  <si>
    <t>Sampling time off (hh:mm)</t>
  </si>
  <si>
    <t>List analytical technique</t>
  </si>
  <si>
    <t>Infrared (FT-IR)</t>
  </si>
  <si>
    <t>X-ray diffraction (XRD)</t>
  </si>
  <si>
    <t>List of types of respiratory protective equipment</t>
  </si>
  <si>
    <t>Filtering facepiece FFP1</t>
  </si>
  <si>
    <t>Filtering facepiece FFP2</t>
  </si>
  <si>
    <t>Half mask P3</t>
  </si>
  <si>
    <t>Half mask P2</t>
  </si>
  <si>
    <t>Full face mask P2</t>
  </si>
  <si>
    <t>Full face maks P3</t>
  </si>
  <si>
    <t>Powered air-purifying Respirators with P2 (TH2 or TM2)</t>
  </si>
  <si>
    <t>Powered air-purifying Respirators with P3 (TH3 or TM3)</t>
  </si>
  <si>
    <t>Supplied Air Respirator</t>
  </si>
  <si>
    <t>Do you want to correct all you samples for  field blanks</t>
  </si>
  <si>
    <t>Correction for dust</t>
  </si>
  <si>
    <t>Correction for quartz</t>
  </si>
  <si>
    <t>correction for cristobalite</t>
  </si>
  <si>
    <t>correction for tridymite</t>
  </si>
  <si>
    <t>Number of workers in this SEG</t>
  </si>
  <si>
    <t>Sector code</t>
  </si>
  <si>
    <t>Sector Code</t>
  </si>
  <si>
    <t>Summarized information on control measures (text)</t>
  </si>
  <si>
    <t>General comments (text)</t>
  </si>
  <si>
    <t>Filtering facepiece FFP3</t>
  </si>
  <si>
    <t>Powered air-purifying Respirators with P1 (TH1 or TM1)</t>
  </si>
  <si>
    <t xml:space="preserve">XRD  (mg)  </t>
  </si>
  <si>
    <t xml:space="preserve">FTIR  (mg)  </t>
  </si>
  <si>
    <t>sample ID</t>
  </si>
  <si>
    <t>Calculated respirable dust concentration (mg/m3)</t>
  </si>
  <si>
    <t>8-hours TWA respirable dust concentration (mg/m3)</t>
  </si>
  <si>
    <t>Concentration respirable quartz (mg/m3)</t>
  </si>
  <si>
    <t>8-hours TWA concentration respirable quartz (mg/m3)</t>
  </si>
  <si>
    <t>Concentration respirable cristobalite (mg/m3)</t>
  </si>
  <si>
    <t>8-hours TWA concentration respirable cristobalite (mg/m3)</t>
  </si>
  <si>
    <t>Concentration respirable tridymite (mg/m3)</t>
  </si>
  <si>
    <t>8-hours TWA concentration respirable tridymite (mg/m3)</t>
  </si>
  <si>
    <t>Assigned protection factor (APF)</t>
  </si>
  <si>
    <t>APF of a supplied air respirator largerly depends on the exact type being used and should be entered by the user</t>
  </si>
  <si>
    <t xml:space="preserve"> </t>
  </si>
  <si>
    <t>APF RPE</t>
  </si>
  <si>
    <t>Assigend protection factor (APF) for the selected type of respiratory protection</t>
  </si>
  <si>
    <t>Corrected full-shift respirable dust exposure (only if respiratory protection was worn during the entire shift)</t>
  </si>
  <si>
    <t>Corrected full-shift respirable quartz exposure (only if respiratory protection was worn during the entire shift)</t>
  </si>
  <si>
    <t>Corrected full-shift respirable cristobalite exposure (only if respiratory protection was worn during the entire shift)</t>
  </si>
  <si>
    <t>Corrected full-shift respirable tridymite exposure (only if respiratory protection was worn during the entire shift)</t>
  </si>
  <si>
    <t>Weather conditions: Temperature (°C)</t>
  </si>
  <si>
    <t>Weather conditions: Humidity (%)</t>
  </si>
  <si>
    <t>Weather conditions: Wind speed (m/s)</t>
  </si>
  <si>
    <t>Limif of Detection (LOD)</t>
  </si>
  <si>
    <t>Quartz percentage</t>
  </si>
  <si>
    <t>Cristobalite percentage</t>
  </si>
  <si>
    <t>Tridymite percentage</t>
  </si>
  <si>
    <t>Zero procent</t>
  </si>
  <si>
    <t>LOD dust</t>
  </si>
  <si>
    <t>Summary from statistical evaluation in BWStat (6 or more samples available)</t>
  </si>
  <si>
    <t>Summary LOD for each analyte</t>
  </si>
  <si>
    <t>Dust (mg)</t>
  </si>
  <si>
    <t>Calculated LOD</t>
  </si>
  <si>
    <t>Analytical LOD (FTIR)</t>
  </si>
  <si>
    <t>Analytical LOD XRD</t>
  </si>
  <si>
    <t>mg</t>
  </si>
  <si>
    <t>Input parameters LOD for calculations with BWStat</t>
  </si>
  <si>
    <t>LOD quartz</t>
  </si>
  <si>
    <t>Temporary column dust</t>
  </si>
  <si>
    <t>Temporary column quartz</t>
  </si>
  <si>
    <t>Dust above (TRUE) OR below (FALSE) the limit of detection</t>
  </si>
  <si>
    <t>Quartz above (TRUE) OR below (FALSE) the limit of detection</t>
  </si>
  <si>
    <t>DUST</t>
  </si>
  <si>
    <t>CRISTOBALITE</t>
  </si>
  <si>
    <t>TRIDYMITE</t>
  </si>
  <si>
    <t>QUARTZ</t>
  </si>
  <si>
    <t>LOD cristobalite</t>
  </si>
  <si>
    <t>Temporary column cristobalite</t>
  </si>
  <si>
    <t>Cristobalite above (TRUE) OR below (FALSE) the limit of detection</t>
  </si>
  <si>
    <t>LOD tridymite</t>
  </si>
  <si>
    <t>Temporar column tridymite</t>
  </si>
  <si>
    <t>Tridymite above (TRUE) OR below (FALSE) the limit of detection</t>
  </si>
  <si>
    <t>Number of dust samples</t>
  </si>
  <si>
    <t>Number of dust samples above the OELV</t>
  </si>
  <si>
    <t>Dust exposure</t>
  </si>
  <si>
    <t>Geometric Standard Deviation respirable dust (GSD)</t>
  </si>
  <si>
    <t>Arithmetic mean respirable dust (AM) [mg/m3]</t>
  </si>
  <si>
    <t>Geometric mean respirable dust (GM) [mg/m3]</t>
  </si>
  <si>
    <r>
      <t>UTL</t>
    </r>
    <r>
      <rPr>
        <sz val="8"/>
        <rFont val="Arial"/>
        <family val="2"/>
      </rPr>
      <t xml:space="preserve">95,70% </t>
    </r>
    <r>
      <rPr>
        <sz val="11"/>
        <rFont val="Arial"/>
        <family val="2"/>
      </rPr>
      <t>respirable dust [mg/m3]</t>
    </r>
  </si>
  <si>
    <t>OELV respirable dust [mg/m3]</t>
  </si>
  <si>
    <t>Quartz exposure</t>
  </si>
  <si>
    <t>Number of quartz samples</t>
  </si>
  <si>
    <t>Number of quartz samples above the OELV</t>
  </si>
  <si>
    <t>Arithmetic mean respirable quartz (AM) [mg/m3]</t>
  </si>
  <si>
    <t>Geometric mean respirable quartz (GM) [mg/m3]</t>
  </si>
  <si>
    <t>Geometric Standard Deviation respirable quartz (GSD)</t>
  </si>
  <si>
    <r>
      <t>UTL</t>
    </r>
    <r>
      <rPr>
        <sz val="8"/>
        <rFont val="Arial"/>
        <family val="2"/>
      </rPr>
      <t xml:space="preserve">95,70% </t>
    </r>
    <r>
      <rPr>
        <sz val="11"/>
        <rFont val="Arial"/>
        <family val="2"/>
      </rPr>
      <t>respirable quartz [mg/m3]</t>
    </r>
  </si>
  <si>
    <t>OELV respirable quartz [mg/m3]</t>
  </si>
  <si>
    <t>Cristobalite exposure</t>
  </si>
  <si>
    <t>Number of cristobalite samples</t>
  </si>
  <si>
    <t>Number of cristobalite samples above the OELV</t>
  </si>
  <si>
    <t>Arithmetic mean respirable cristobalite (AM) [mg/m3]</t>
  </si>
  <si>
    <t>Geometric mean respirable cristobalite (GM) [mg/m3]</t>
  </si>
  <si>
    <t>Geometric Standard Deviation respirable cristobalite (GSD)</t>
  </si>
  <si>
    <r>
      <t>UTL</t>
    </r>
    <r>
      <rPr>
        <sz val="8"/>
        <rFont val="Arial"/>
        <family val="2"/>
      </rPr>
      <t xml:space="preserve">95,70% </t>
    </r>
    <r>
      <rPr>
        <sz val="11"/>
        <rFont val="Arial"/>
        <family val="2"/>
      </rPr>
      <t>respirable cristobalite [mg/m3]</t>
    </r>
  </si>
  <si>
    <t>OELV respirable cristobalite [mg/m3]</t>
  </si>
  <si>
    <t>Number of tridymite samples</t>
  </si>
  <si>
    <t>Number of tridymite samples above the OELV</t>
  </si>
  <si>
    <t>Arithmetic mean respirable tridymite (AM) [mg/m3]</t>
  </si>
  <si>
    <t>Geometric mean respirable tridymite (GM) [mg/m3]</t>
  </si>
  <si>
    <t>Geometric Standard Deviation respirable tridymite (GSD)</t>
  </si>
  <si>
    <r>
      <t>UTL</t>
    </r>
    <r>
      <rPr>
        <sz val="8"/>
        <rFont val="Arial"/>
        <family val="2"/>
      </rPr>
      <t xml:space="preserve">95,70% </t>
    </r>
    <r>
      <rPr>
        <sz val="11"/>
        <rFont val="Arial"/>
        <family val="2"/>
      </rPr>
      <t>respirable tridymite [mg/m3]</t>
    </r>
  </si>
  <si>
    <t>OELV respirable tridymite [mg/m3]</t>
  </si>
  <si>
    <t>Respirable dust compliant with OELV?</t>
  </si>
  <si>
    <t>Respirable quartz compliant with OELV?</t>
  </si>
  <si>
    <t>Respirable cristobalite compliant with OELV?</t>
  </si>
  <si>
    <t>Respirable tridymite compliant with OELV?</t>
  </si>
  <si>
    <t>Blank correction</t>
  </si>
  <si>
    <t>Choice of LOD</t>
  </si>
  <si>
    <t>temporary figure with the aim to identify samples at the level of the LOD as being samples below the LOD</t>
  </si>
  <si>
    <t>LOD + value</t>
  </si>
  <si>
    <t>LOD for selection in orange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</si>
</sst>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"/>
    <numFmt numFmtId="166" formatCode="000"/>
    <numFmt numFmtId="167" formatCode="00"/>
    <numFmt numFmtId="168" formatCode="0.0%"/>
    <numFmt numFmtId="169" formatCode="[$-409]d/mmm/yy;@"/>
  </numFmts>
  <fonts count="45" x14ac:knownFonts="1"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imes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81"/>
      <name val="Tahoma"/>
      <family val="2"/>
    </font>
    <font>
      <sz val="11"/>
      <name val="Arial"/>
      <family val="2"/>
    </font>
    <font>
      <sz val="8"/>
      <color indexed="81"/>
      <name val="Tahoma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2"/>
      <color indexed="50"/>
      <name val="Arial"/>
      <family val="2"/>
    </font>
    <font>
      <b/>
      <u/>
      <sz val="12"/>
      <color indexed="4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u/>
      <sz val="12"/>
      <color rgb="FF7030A0"/>
      <name val="Arial"/>
      <family val="2"/>
    </font>
    <font>
      <sz val="12"/>
      <color rgb="FF7030A0"/>
      <name val="Arial"/>
      <family val="2"/>
    </font>
    <font>
      <b/>
      <sz val="12"/>
      <color rgb="FF7030A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rgb="FFFF0000"/>
      <name val="Arial"/>
      <family val="2"/>
    </font>
    <font>
      <b/>
      <sz val="12"/>
      <color theme="9"/>
      <name val="Arial"/>
      <family val="2"/>
    </font>
    <font>
      <b/>
      <sz val="12"/>
      <color theme="1"/>
      <name val="Arial"/>
      <family val="2"/>
    </font>
    <font>
      <b/>
      <sz val="12"/>
      <color rgb="FF3366FF"/>
      <name val="Arial"/>
      <family val="2"/>
    </font>
    <font>
      <b/>
      <sz val="12"/>
      <color rgb="FF99CC00"/>
      <name val="Arial"/>
      <family val="2"/>
    </font>
    <font>
      <u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1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</cellStyleXfs>
  <cellXfs count="302">
    <xf numFmtId="0" fontId="0" fillId="0" borderId="1" xfId="0">
      <alignment horizontal="center" vertical="center" wrapText="1"/>
    </xf>
    <xf numFmtId="0" fontId="0" fillId="0" borderId="0" xfId="0" applyBorder="1">
      <alignment horizontal="center" vertical="center" wrapText="1"/>
    </xf>
    <xf numFmtId="0" fontId="8" fillId="0" borderId="1" xfId="0" applyFont="1" applyBorder="1">
      <alignment horizontal="center" vertical="center" wrapText="1"/>
    </xf>
    <xf numFmtId="0" fontId="7" fillId="0" borderId="1" xfId="0" applyFont="1" applyBorder="1">
      <alignment horizontal="center" vertical="center" wrapText="1"/>
    </xf>
    <xf numFmtId="0" fontId="9" fillId="0" borderId="1" xfId="0" applyFont="1" applyBorder="1">
      <alignment horizontal="center" vertical="center" wrapText="1"/>
    </xf>
    <xf numFmtId="0" fontId="10" fillId="0" borderId="1" xfId="0" applyFont="1" applyBorder="1">
      <alignment horizontal="center" vertical="center" wrapText="1"/>
    </xf>
    <xf numFmtId="0" fontId="8" fillId="0" borderId="0" xfId="0" applyFont="1" applyBorder="1">
      <alignment horizontal="center" vertical="center" wrapText="1"/>
    </xf>
    <xf numFmtId="0" fontId="9" fillId="0" borderId="0" xfId="0" applyFont="1" applyBorder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Border="1">
      <alignment horizontal="center" vertical="center" wrapText="1"/>
    </xf>
    <xf numFmtId="0" fontId="13" fillId="0" borderId="1" xfId="0" applyFont="1" applyBorder="1">
      <alignment horizontal="center" vertical="center" wrapText="1"/>
    </xf>
    <xf numFmtId="0" fontId="13" fillId="0" borderId="0" xfId="0" applyFont="1" applyBorder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3" xfId="0" applyNumberFormat="1" applyFont="1" applyBorder="1" applyAlignment="1" applyProtection="1">
      <alignment horizontal="center" vertical="center" wrapText="1"/>
    </xf>
    <xf numFmtId="1" fontId="7" fillId="0" borderId="3" xfId="0" applyNumberFormat="1" applyFont="1" applyBorder="1" applyAlignment="1" applyProtection="1">
      <alignment horizontal="center" vertical="center" wrapText="1"/>
    </xf>
    <xf numFmtId="0" fontId="11" fillId="0" borderId="4" xfId="3" applyFont="1" applyBorder="1" applyAlignment="1" applyProtection="1">
      <alignment horizontal="center"/>
    </xf>
    <xf numFmtId="1" fontId="7" fillId="0" borderId="3" xfId="0" applyNumberFormat="1" applyFont="1" applyBorder="1" applyAlignment="1" applyProtection="1">
      <alignment horizontal="center" vertical="center" wrapText="1"/>
      <protection locked="0"/>
    </xf>
    <xf numFmtId="0" fontId="1" fillId="2" borderId="1" xfId="3" applyFont="1" applyFill="1" applyBorder="1" applyAlignment="1" applyProtection="1">
      <alignment horizontal="center"/>
      <protection locked="0"/>
    </xf>
    <xf numFmtId="165" fontId="1" fillId="2" borderId="1" xfId="3" applyNumberFormat="1" applyFill="1" applyBorder="1" applyAlignment="1" applyProtection="1">
      <alignment horizontal="center"/>
      <protection locked="0"/>
    </xf>
    <xf numFmtId="0" fontId="1" fillId="2" borderId="1" xfId="3" applyFill="1" applyBorder="1" applyAlignment="1" applyProtection="1">
      <alignment horizontal="center"/>
      <protection locked="0"/>
    </xf>
    <xf numFmtId="165" fontId="1" fillId="0" borderId="5" xfId="3" applyNumberFormat="1" applyFill="1" applyBorder="1" applyAlignment="1" applyProtection="1">
      <alignment horizontal="center"/>
    </xf>
    <xf numFmtId="166" fontId="7" fillId="2" borderId="1" xfId="0" applyNumberFormat="1" applyFont="1" applyFill="1" applyBorder="1" applyAlignment="1" applyProtection="1">
      <alignment horizontal="center" vertical="center"/>
      <protection locked="0"/>
    </xf>
    <xf numFmtId="167" fontId="0" fillId="2" borderId="3" xfId="0" applyNumberFormat="1" applyFill="1" applyBorder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3" xfId="1" quotePrefix="1" applyNumberFormat="1" applyFont="1" applyFill="1" applyBorder="1" applyAlignment="1" applyProtection="1">
      <alignment horizontal="center" vertical="center"/>
      <protection locked="0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7" fontId="0" fillId="2" borderId="1" xfId="0" applyNumberFormat="1" applyFill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1" applyNumberFormat="1" applyFont="1" applyFill="1" applyBorder="1" applyAlignment="1" applyProtection="1">
      <alignment horizontal="center" vertical="center"/>
      <protection locked="0"/>
    </xf>
    <xf numFmtId="1" fontId="7" fillId="2" borderId="1" xfId="1" quotePrefix="1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6" xfId="2" applyNumberFormat="1" applyFont="1" applyFill="1" applyBorder="1" applyAlignment="1" applyProtection="1">
      <alignment horizontal="center" vertical="center"/>
      <protection locked="0"/>
    </xf>
    <xf numFmtId="2" fontId="7" fillId="2" borderId="7" xfId="2" applyNumberFormat="1" applyFont="1" applyFill="1" applyBorder="1" applyAlignment="1" applyProtection="1">
      <alignment horizontal="center" vertical="center"/>
      <protection locked="0"/>
    </xf>
    <xf numFmtId="2" fontId="7" fillId="2" borderId="1" xfId="2" applyNumberFormat="1" applyFont="1" applyFill="1" applyBorder="1" applyAlignment="1" applyProtection="1">
      <alignment horizontal="center" vertical="center"/>
      <protection locked="0"/>
    </xf>
    <xf numFmtId="2" fontId="7" fillId="2" borderId="3" xfId="2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 textRotation="90" wrapText="1"/>
    </xf>
    <xf numFmtId="2" fontId="4" fillId="0" borderId="8" xfId="0" applyNumberFormat="1" applyFont="1" applyFill="1" applyBorder="1" applyAlignment="1" applyProtection="1">
      <alignment horizontal="center" vertical="center" textRotation="90" wrapText="1"/>
    </xf>
    <xf numFmtId="2" fontId="17" fillId="0" borderId="1" xfId="0" applyNumberFormat="1" applyFont="1" applyFill="1" applyBorder="1" applyAlignment="1" applyProtection="1">
      <alignment horizontal="center" vertical="center" textRotation="90" wrapText="1"/>
    </xf>
    <xf numFmtId="165" fontId="7" fillId="0" borderId="3" xfId="0" applyNumberFormat="1" applyFont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9" xfId="2" applyNumberFormat="1" applyFont="1" applyBorder="1" applyAlignment="1" applyProtection="1">
      <alignment horizontal="center" vertical="center"/>
    </xf>
    <xf numFmtId="0" fontId="0" fillId="0" borderId="1" xfId="0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center" vertical="center" textRotation="90" wrapText="1"/>
    </xf>
    <xf numFmtId="0" fontId="15" fillId="0" borderId="10" xfId="0" applyFont="1" applyFill="1" applyBorder="1" applyAlignment="1" applyProtection="1">
      <alignment horizontal="center" vertical="center" textRotation="90" wrapText="1"/>
    </xf>
    <xf numFmtId="0" fontId="17" fillId="0" borderId="1" xfId="0" applyFont="1" applyFill="1" applyBorder="1" applyAlignment="1" applyProtection="1">
      <alignment horizontal="center" vertical="center" textRotation="90" wrapText="1"/>
    </xf>
    <xf numFmtId="0" fontId="17" fillId="0" borderId="8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</xf>
    <xf numFmtId="165" fontId="7" fillId="0" borderId="1" xfId="0" applyNumberFormat="1" applyFont="1" applyBorder="1" applyProtection="1">
      <alignment horizontal="center" vertical="center" wrapText="1"/>
    </xf>
    <xf numFmtId="168" fontId="7" fillId="0" borderId="3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1" xfId="0" applyProtection="1">
      <alignment horizontal="center" vertical="center" wrapText="1"/>
    </xf>
    <xf numFmtId="164" fontId="0" fillId="0" borderId="1" xfId="0" applyNumberFormat="1" applyProtection="1">
      <alignment horizontal="center" vertical="center" wrapText="1"/>
      <protection locked="0"/>
    </xf>
    <xf numFmtId="0" fontId="23" fillId="0" borderId="0" xfId="3" applyFont="1" applyAlignment="1" applyProtection="1">
      <alignment horizontal="center"/>
    </xf>
    <xf numFmtId="0" fontId="23" fillId="0" borderId="0" xfId="3" applyFont="1" applyProtection="1"/>
    <xf numFmtId="165" fontId="23" fillId="0" borderId="0" xfId="3" applyNumberFormat="1" applyFont="1" applyProtection="1"/>
    <xf numFmtId="0" fontId="11" fillId="0" borderId="0" xfId="3" applyFont="1" applyProtection="1"/>
    <xf numFmtId="0" fontId="11" fillId="0" borderId="11" xfId="3" applyFont="1" applyBorder="1" applyProtection="1"/>
    <xf numFmtId="0" fontId="23" fillId="0" borderId="12" xfId="3" applyFont="1" applyBorder="1" applyAlignment="1" applyProtection="1">
      <alignment horizontal="center"/>
    </xf>
    <xf numFmtId="0" fontId="23" fillId="0" borderId="0" xfId="3" applyFont="1" applyFill="1" applyBorder="1" applyAlignment="1" applyProtection="1">
      <alignment horizontal="center"/>
    </xf>
    <xf numFmtId="0" fontId="23" fillId="0" borderId="0" xfId="3" applyFont="1" applyBorder="1" applyAlignment="1" applyProtection="1">
      <alignment horizontal="center"/>
    </xf>
    <xf numFmtId="0" fontId="23" fillId="0" borderId="1" xfId="3" applyFont="1" applyBorder="1" applyAlignment="1" applyProtection="1">
      <alignment horizontal="center"/>
    </xf>
    <xf numFmtId="0" fontId="23" fillId="0" borderId="14" xfId="3" applyFont="1" applyBorder="1" applyAlignment="1" applyProtection="1">
      <alignment horizontal="center"/>
    </xf>
    <xf numFmtId="0" fontId="1" fillId="0" borderId="0" xfId="3" applyProtection="1"/>
    <xf numFmtId="0" fontId="1" fillId="0" borderId="0" xfId="3" applyAlignment="1" applyProtection="1">
      <alignment horizontal="center"/>
    </xf>
    <xf numFmtId="165" fontId="1" fillId="0" borderId="0" xfId="3" applyNumberFormat="1" applyProtection="1"/>
    <xf numFmtId="0" fontId="1" fillId="0" borderId="0" xfId="3" applyFont="1" applyProtection="1"/>
    <xf numFmtId="0" fontId="11" fillId="0" borderId="12" xfId="3" applyFont="1" applyBorder="1" applyAlignment="1" applyProtection="1">
      <alignment horizontal="center"/>
    </xf>
    <xf numFmtId="165" fontId="11" fillId="0" borderId="12" xfId="3" applyNumberFormat="1" applyFont="1" applyBorder="1" applyProtection="1"/>
    <xf numFmtId="0" fontId="11" fillId="0" borderId="15" xfId="3" applyFont="1" applyBorder="1" applyProtection="1"/>
    <xf numFmtId="0" fontId="1" fillId="0" borderId="1" xfId="3" applyFont="1" applyFill="1" applyBorder="1" applyAlignment="1" applyProtection="1">
      <alignment horizontal="center"/>
    </xf>
    <xf numFmtId="165" fontId="1" fillId="0" borderId="1" xfId="3" applyNumberFormat="1" applyFill="1" applyBorder="1" applyAlignment="1" applyProtection="1">
      <alignment horizontal="center"/>
    </xf>
    <xf numFmtId="0" fontId="1" fillId="0" borderId="0" xfId="3" applyFill="1" applyProtection="1"/>
    <xf numFmtId="0" fontId="1" fillId="0" borderId="1" xfId="3" applyFill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1" fillId="0" borderId="12" xfId="3" applyBorder="1" applyAlignment="1" applyProtection="1">
      <alignment horizontal="center"/>
    </xf>
    <xf numFmtId="165" fontId="20" fillId="0" borderId="16" xfId="3" applyNumberFormat="1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1" fillId="0" borderId="14" xfId="3" applyBorder="1" applyAlignment="1" applyProtection="1">
      <alignment horizontal="center"/>
    </xf>
    <xf numFmtId="165" fontId="11" fillId="0" borderId="17" xfId="3" applyNumberFormat="1" applyFont="1" applyBorder="1" applyAlignment="1" applyProtection="1">
      <alignment horizontal="center"/>
    </xf>
    <xf numFmtId="0" fontId="23" fillId="2" borderId="1" xfId="3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164" fontId="2" fillId="0" borderId="1" xfId="0" applyNumberFormat="1" applyFont="1" applyFill="1" applyBorder="1" applyAlignment="1" applyProtection="1">
      <alignment horizontal="center" vertical="center" textRotation="90" wrapText="1"/>
    </xf>
    <xf numFmtId="2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2" fillId="0" borderId="7" xfId="0" applyFont="1" applyFill="1" applyBorder="1" applyAlignment="1" applyProtection="1">
      <alignment horizontal="center" vertical="center" textRotation="90" wrapText="1"/>
    </xf>
    <xf numFmtId="2" fontId="16" fillId="0" borderId="1" xfId="0" applyNumberFormat="1" applyFont="1" applyFill="1" applyBorder="1" applyAlignment="1" applyProtection="1">
      <alignment horizontal="center" vertical="center" textRotation="90" wrapText="1"/>
    </xf>
    <xf numFmtId="0" fontId="21" fillId="0" borderId="1" xfId="0" applyFont="1" applyFill="1" applyBorder="1" applyAlignment="1" applyProtection="1">
      <alignment horizontal="center" vertical="center" textRotation="90" wrapText="1"/>
    </xf>
    <xf numFmtId="2" fontId="18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Alignment="1">
      <alignment horizontal="center" vertical="center"/>
    </xf>
    <xf numFmtId="49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0" fillId="2" borderId="3" xfId="0" applyNumberFormat="1" applyFill="1" applyBorder="1" applyProtection="1">
      <alignment horizontal="center" vertical="center" wrapText="1"/>
      <protection locked="0"/>
    </xf>
    <xf numFmtId="1" fontId="0" fillId="2" borderId="1" xfId="0" applyNumberFormat="1" applyFill="1" applyProtection="1">
      <alignment horizontal="center" vertical="center" wrapText="1"/>
      <protection locked="0"/>
    </xf>
    <xf numFmtId="1" fontId="25" fillId="0" borderId="1" xfId="0" applyNumberFormat="1" applyFont="1" applyAlignment="1" applyProtection="1">
      <alignment horizontal="left" vertical="center"/>
      <protection locked="0"/>
    </xf>
    <xf numFmtId="1" fontId="0" fillId="0" borderId="1" xfId="0" applyNumberFormat="1" applyProtection="1">
      <alignment horizontal="center" vertical="center" wrapText="1"/>
      <protection locked="0"/>
    </xf>
    <xf numFmtId="1" fontId="0" fillId="2" borderId="3" xfId="1" applyNumberFormat="1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 textRotation="90" wrapText="1"/>
    </xf>
    <xf numFmtId="2" fontId="28" fillId="0" borderId="1" xfId="0" applyNumberFormat="1" applyFont="1" applyFill="1" applyBorder="1" applyAlignment="1" applyProtection="1">
      <alignment horizontal="center" vertical="center" textRotation="90" wrapText="1"/>
    </xf>
    <xf numFmtId="2" fontId="29" fillId="0" borderId="1" xfId="0" applyNumberFormat="1" applyFont="1" applyFill="1" applyBorder="1" applyAlignment="1" applyProtection="1">
      <alignment horizontal="center" vertical="center" textRotation="90" wrapText="1"/>
    </xf>
    <xf numFmtId="0" fontId="29" fillId="0" borderId="1" xfId="0" applyFont="1" applyFill="1" applyBorder="1" applyAlignment="1" applyProtection="1">
      <alignment horizontal="center" vertical="center" textRotation="90" wrapText="1"/>
    </xf>
    <xf numFmtId="0" fontId="29" fillId="0" borderId="8" xfId="0" applyFont="1" applyFill="1" applyBorder="1" applyAlignment="1" applyProtection="1">
      <alignment horizontal="center" vertical="center" textRotation="90" wrapText="1"/>
    </xf>
    <xf numFmtId="0" fontId="30" fillId="0" borderId="1" xfId="0" applyFont="1" applyAlignment="1">
      <alignment horizontal="center" vertical="center" wrapText="1"/>
    </xf>
    <xf numFmtId="0" fontId="31" fillId="0" borderId="1" xfId="0" applyFont="1" applyAlignment="1">
      <alignment horizontal="center" vertical="center" wrapText="1"/>
    </xf>
    <xf numFmtId="0" fontId="32" fillId="3" borderId="1" xfId="0" applyFont="1" applyFill="1" applyBorder="1" applyAlignment="1">
      <alignment vertical="top" wrapText="1"/>
    </xf>
    <xf numFmtId="0" fontId="0" fillId="0" borderId="1" xfId="0" applyBorder="1">
      <alignment horizontal="center" vertical="center" wrapText="1"/>
    </xf>
    <xf numFmtId="0" fontId="0" fillId="0" borderId="1" xfId="0" applyBorder="1" applyAlignment="1"/>
    <xf numFmtId="1" fontId="4" fillId="0" borderId="1" xfId="0" applyNumberFormat="1" applyFont="1" applyFill="1" applyBorder="1" applyAlignment="1" applyProtection="1">
      <alignment horizontal="center" vertical="center" textRotation="90" wrapText="1"/>
    </xf>
    <xf numFmtId="0" fontId="2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5" fillId="0" borderId="1" xfId="0" applyFont="1">
      <alignment horizontal="center" vertical="center" wrapText="1"/>
    </xf>
    <xf numFmtId="169" fontId="2" fillId="0" borderId="1" xfId="0" applyNumberFormat="1" applyFont="1" applyFill="1" applyBorder="1" applyAlignment="1" applyProtection="1">
      <alignment horizontal="center" vertical="center" textRotation="90" wrapText="1"/>
    </xf>
    <xf numFmtId="16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1" xfId="0" applyNumberFormat="1" applyProtection="1">
      <alignment horizontal="center" vertical="center" wrapText="1"/>
      <protection locked="0"/>
    </xf>
    <xf numFmtId="1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3" xfId="0" applyNumberFormat="1" applyFont="1" applyFill="1" applyBorder="1" applyAlignment="1" applyProtection="1">
      <alignment horizontal="center" vertical="center"/>
      <protection locked="0"/>
    </xf>
    <xf numFmtId="1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0" xfId="3" applyNumberFormat="1" applyFont="1" applyProtection="1"/>
    <xf numFmtId="169" fontId="11" fillId="0" borderId="0" xfId="3" applyNumberFormat="1" applyFont="1" applyProtection="1"/>
    <xf numFmtId="169" fontId="11" fillId="0" borderId="11" xfId="3" applyNumberFormat="1" applyFont="1" applyBorder="1" applyProtection="1"/>
    <xf numFmtId="169" fontId="11" fillId="0" borderId="13" xfId="3" applyNumberFormat="1" applyFont="1" applyBorder="1" applyProtection="1"/>
    <xf numFmtId="169" fontId="11" fillId="0" borderId="9" xfId="3" applyNumberFormat="1" applyFont="1" applyBorder="1" applyProtection="1"/>
    <xf numFmtId="169" fontId="24" fillId="0" borderId="0" xfId="3" applyNumberFormat="1" applyFont="1" applyProtection="1"/>
    <xf numFmtId="169" fontId="1" fillId="0" borderId="0" xfId="3" applyNumberFormat="1" applyProtection="1"/>
    <xf numFmtId="169" fontId="1" fillId="0" borderId="1" xfId="3" applyNumberFormat="1" applyFill="1" applyBorder="1" applyProtection="1"/>
    <xf numFmtId="169" fontId="1" fillId="2" borderId="1" xfId="3" applyNumberFormat="1" applyFill="1" applyBorder="1" applyProtection="1">
      <protection locked="0"/>
    </xf>
    <xf numFmtId="1" fontId="0" fillId="0" borderId="3" xfId="0" applyNumberFormat="1" applyFill="1" applyBorder="1" applyProtection="1">
      <alignment horizontal="center" vertical="center" wrapText="1"/>
    </xf>
    <xf numFmtId="1" fontId="25" fillId="0" borderId="1" xfId="0" applyNumberFormat="1" applyFont="1" applyFill="1" applyAlignment="1" applyProtection="1">
      <alignment horizontal="left" vertical="center"/>
    </xf>
    <xf numFmtId="1" fontId="0" fillId="0" borderId="1" xfId="0" applyNumberFormat="1" applyFill="1" applyProtection="1">
      <alignment horizontal="center" vertical="center" wrapText="1"/>
    </xf>
    <xf numFmtId="165" fontId="15" fillId="0" borderId="1" xfId="0" applyNumberFormat="1" applyFont="1" applyFill="1" applyBorder="1" applyAlignment="1" applyProtection="1">
      <alignment horizontal="center" vertical="center" textRotation="90" wrapText="1"/>
    </xf>
    <xf numFmtId="165" fontId="0" fillId="0" borderId="1" xfId="0" applyNumberForma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" borderId="0" xfId="0" applyFont="1" applyFill="1" applyBorder="1" applyAlignment="1" applyProtection="1">
      <alignment horizontal="center" vertical="center" textRotation="90"/>
    </xf>
    <xf numFmtId="0" fontId="7" fillId="4" borderId="0" xfId="0" applyFont="1" applyFill="1" applyBorder="1" applyAlignment="1" applyProtection="1">
      <alignment horizontal="center" vertical="center"/>
    </xf>
    <xf numFmtId="165" fontId="1" fillId="0" borderId="5" xfId="3" applyNumberFormat="1" applyBorder="1" applyAlignment="1" applyProtection="1">
      <alignment horizontal="center"/>
      <protection locked="0"/>
    </xf>
    <xf numFmtId="165" fontId="1" fillId="0" borderId="3" xfId="3" applyNumberFormat="1" applyBorder="1" applyAlignment="1" applyProtection="1">
      <alignment horizontal="center"/>
      <protection locked="0"/>
    </xf>
    <xf numFmtId="0" fontId="8" fillId="0" borderId="1" xfId="0" applyFont="1">
      <alignment horizontal="center" vertical="center" wrapText="1"/>
    </xf>
    <xf numFmtId="0" fontId="0" fillId="5" borderId="1" xfId="0" applyFill="1">
      <alignment horizontal="center" vertical="center" wrapText="1"/>
    </xf>
    <xf numFmtId="1" fontId="0" fillId="0" borderId="1" xfId="0" applyNumberFormat="1">
      <alignment horizontal="center" vertical="center" wrapText="1"/>
    </xf>
    <xf numFmtId="1" fontId="0" fillId="5" borderId="1" xfId="0" applyNumberFormat="1" applyFill="1">
      <alignment horizontal="center" vertical="center" wrapText="1"/>
    </xf>
    <xf numFmtId="2" fontId="0" fillId="5" borderId="1" xfId="0" applyNumberFormat="1" applyFill="1">
      <alignment horizontal="center" vertical="center" wrapText="1"/>
    </xf>
    <xf numFmtId="2" fontId="0" fillId="0" borderId="1" xfId="0" applyNumberFormat="1">
      <alignment horizontal="center" vertical="center" wrapText="1"/>
    </xf>
    <xf numFmtId="0" fontId="0" fillId="0" borderId="8" xfId="0" applyBorder="1" applyProtection="1">
      <alignment horizontal="center" vertical="center" wrapText="1"/>
    </xf>
    <xf numFmtId="1" fontId="2" fillId="4" borderId="0" xfId="0" applyNumberFormat="1" applyFont="1" applyFill="1" applyBorder="1" applyAlignment="1" applyProtection="1">
      <alignment horizontal="center" vertical="center" textRotation="90" wrapText="1"/>
    </xf>
    <xf numFmtId="1" fontId="0" fillId="4" borderId="0" xfId="0" applyNumberFormat="1" applyFill="1" applyBorder="1" applyProtection="1">
      <alignment horizontal="center" vertical="center" wrapText="1"/>
    </xf>
    <xf numFmtId="0" fontId="0" fillId="4" borderId="0" xfId="0" applyFill="1" applyBorder="1" applyProtection="1">
      <alignment horizontal="center" vertical="center" wrapText="1"/>
    </xf>
    <xf numFmtId="1" fontId="25" fillId="4" borderId="0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Protection="1">
      <alignment horizontal="center" vertical="center" wrapText="1"/>
      <protection locked="0"/>
    </xf>
    <xf numFmtId="0" fontId="36" fillId="0" borderId="1" xfId="0" applyFont="1" applyAlignment="1">
      <alignment horizontal="left" vertical="center"/>
    </xf>
    <xf numFmtId="0" fontId="37" fillId="0" borderId="1" xfId="0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 applyProtection="1">
      <alignment horizontal="center" vertical="center" textRotation="90" wrapText="1"/>
    </xf>
    <xf numFmtId="0" fontId="37" fillId="0" borderId="1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Protection="1">
      <alignment horizontal="center" vertical="center" wrapText="1"/>
    </xf>
    <xf numFmtId="16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68" fontId="0" fillId="0" borderId="1" xfId="0" applyNumberFormat="1" applyProtection="1">
      <alignment horizontal="center" vertical="center" wrapText="1"/>
    </xf>
    <xf numFmtId="168" fontId="15" fillId="0" borderId="1" xfId="0" applyNumberFormat="1" applyFont="1" applyFill="1" applyBorder="1" applyAlignment="1" applyProtection="1">
      <alignment horizontal="center" vertical="center" textRotation="90" wrapText="1"/>
    </xf>
    <xf numFmtId="168" fontId="2" fillId="4" borderId="0" xfId="0" applyNumberFormat="1" applyFont="1" applyFill="1" applyBorder="1" applyAlignment="1" applyProtection="1">
      <alignment horizontal="center" vertical="center" textRotation="90"/>
    </xf>
    <xf numFmtId="168" fontId="7" fillId="4" borderId="0" xfId="0" applyNumberFormat="1" applyFont="1" applyFill="1" applyBorder="1" applyAlignment="1" applyProtection="1">
      <alignment horizontal="center" vertical="center"/>
    </xf>
    <xf numFmtId="168" fontId="0" fillId="4" borderId="1" xfId="0" applyNumberFormat="1" applyFill="1" applyProtection="1">
      <alignment horizontal="center" vertical="center" wrapText="1"/>
    </xf>
    <xf numFmtId="0" fontId="0" fillId="4" borderId="1" xfId="0" applyFill="1" applyProtection="1">
      <alignment horizontal="center" vertical="center" wrapText="1"/>
    </xf>
    <xf numFmtId="0" fontId="8" fillId="0" borderId="1" xfId="0" applyFont="1" applyAlignment="1">
      <alignment horizontal="center" vertical="center" textRotation="90" wrapText="1"/>
    </xf>
    <xf numFmtId="0" fontId="0" fillId="0" borderId="1" xfId="0" applyFont="1" applyAlignment="1">
      <alignment horizontal="center" vertical="center" wrapText="1"/>
    </xf>
    <xf numFmtId="2" fontId="0" fillId="0" borderId="1" xfId="0" applyNumberFormat="1" applyFont="1" applyAlignment="1">
      <alignment horizontal="center" vertical="center" wrapText="1"/>
    </xf>
    <xf numFmtId="1" fontId="0" fillId="0" borderId="1" xfId="0" applyNumberFormat="1" applyFont="1" applyAlignment="1">
      <alignment horizontal="center" vertical="center" wrapText="1"/>
    </xf>
    <xf numFmtId="165" fontId="0" fillId="0" borderId="1" xfId="0" applyNumberFormat="1" applyFont="1" applyAlignment="1">
      <alignment horizontal="center" vertical="center" wrapText="1"/>
    </xf>
    <xf numFmtId="169" fontId="0" fillId="0" borderId="1" xfId="0" applyNumberFormat="1" applyFont="1" applyAlignment="1">
      <alignment horizontal="center" vertical="center" wrapText="1"/>
    </xf>
    <xf numFmtId="0" fontId="8" fillId="6" borderId="1" xfId="0" applyFont="1" applyFill="1" applyAlignment="1">
      <alignment horizontal="center" vertical="center" textRotation="90" wrapText="1"/>
    </xf>
    <xf numFmtId="165" fontId="8" fillId="6" borderId="1" xfId="0" applyNumberFormat="1" applyFont="1" applyFill="1" applyAlignment="1">
      <alignment horizontal="center" vertical="center" textRotation="90" wrapText="1"/>
    </xf>
    <xf numFmtId="1" fontId="8" fillId="6" borderId="1" xfId="0" applyNumberFormat="1" applyFont="1" applyFill="1" applyAlignment="1">
      <alignment horizontal="center" vertical="center" textRotation="90" wrapText="1"/>
    </xf>
    <xf numFmtId="169" fontId="8" fillId="6" borderId="1" xfId="0" applyNumberFormat="1" applyFont="1" applyFill="1" applyAlignment="1">
      <alignment horizontal="center" vertical="center" textRotation="90" wrapText="1"/>
    </xf>
    <xf numFmtId="1" fontId="2" fillId="6" borderId="0" xfId="0" applyNumberFormat="1" applyFont="1" applyFill="1" applyBorder="1" applyAlignment="1" applyProtection="1">
      <alignment horizontal="center" vertical="center" textRotation="90" wrapText="1"/>
    </xf>
    <xf numFmtId="169" fontId="2" fillId="6" borderId="0" xfId="0" applyNumberFormat="1" applyFont="1" applyFill="1" applyBorder="1" applyAlignment="1" applyProtection="1">
      <alignment horizontal="center" vertical="center" textRotation="90" wrapText="1"/>
    </xf>
    <xf numFmtId="1" fontId="7" fillId="6" borderId="0" xfId="0" applyNumberFormat="1" applyFont="1" applyFill="1" applyBorder="1" applyAlignment="1" applyProtection="1">
      <alignment horizontal="center" vertical="center"/>
    </xf>
    <xf numFmtId="169" fontId="7" fillId="6" borderId="0" xfId="0" applyNumberFormat="1" applyFont="1" applyFill="1" applyBorder="1" applyAlignment="1" applyProtection="1">
      <alignment horizontal="center" vertical="center"/>
    </xf>
    <xf numFmtId="0" fontId="0" fillId="6" borderId="1" xfId="0" applyFill="1" applyProtection="1">
      <alignment horizontal="center" vertical="center" wrapText="1"/>
    </xf>
    <xf numFmtId="169" fontId="0" fillId="6" borderId="1" xfId="0" applyNumberFormat="1" applyFill="1" applyProtection="1">
      <alignment horizontal="center" vertical="center" wrapText="1"/>
    </xf>
    <xf numFmtId="2" fontId="2" fillId="7" borderId="0" xfId="0" applyNumberFormat="1" applyFont="1" applyFill="1" applyBorder="1" applyAlignment="1" applyProtection="1">
      <alignment horizontal="center" vertical="center" textRotation="90" wrapText="1"/>
    </xf>
    <xf numFmtId="0" fontId="7" fillId="7" borderId="0" xfId="0" applyFont="1" applyFill="1" applyBorder="1" applyAlignment="1" applyProtection="1">
      <alignment horizontal="center" vertical="center"/>
    </xf>
    <xf numFmtId="165" fontId="7" fillId="7" borderId="0" xfId="0" applyNumberFormat="1" applyFont="1" applyFill="1" applyBorder="1" applyAlignment="1" applyProtection="1">
      <alignment horizontal="center" vertical="center"/>
    </xf>
    <xf numFmtId="0" fontId="0" fillId="7" borderId="1" xfId="0" applyFill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textRotation="90" wrapText="1"/>
    </xf>
    <xf numFmtId="169" fontId="7" fillId="7" borderId="0" xfId="0" applyNumberFormat="1" applyFont="1" applyFill="1" applyBorder="1" applyAlignment="1" applyProtection="1">
      <alignment horizontal="center" vertical="center"/>
    </xf>
    <xf numFmtId="169" fontId="0" fillId="7" borderId="1" xfId="0" applyNumberFormat="1" applyFill="1" applyProtection="1">
      <alignment horizontal="center" vertical="center" wrapText="1"/>
    </xf>
    <xf numFmtId="165" fontId="2" fillId="7" borderId="0" xfId="0" applyNumberFormat="1" applyFont="1" applyFill="1" applyBorder="1" applyAlignment="1" applyProtection="1">
      <alignment horizontal="center" vertical="center" textRotation="90"/>
    </xf>
    <xf numFmtId="165" fontId="0" fillId="7" borderId="1" xfId="0" applyNumberFormat="1" applyFill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textRotation="90" wrapText="1"/>
    </xf>
    <xf numFmtId="0" fontId="7" fillId="8" borderId="0" xfId="0" applyFont="1" applyFill="1" applyBorder="1" applyAlignment="1" applyProtection="1">
      <alignment horizontal="center" vertical="center"/>
    </xf>
    <xf numFmtId="165" fontId="7" fillId="8" borderId="0" xfId="0" applyNumberFormat="1" applyFont="1" applyFill="1" applyBorder="1" applyAlignment="1" applyProtection="1">
      <alignment horizontal="center" vertical="center"/>
    </xf>
    <xf numFmtId="169" fontId="7" fillId="8" borderId="0" xfId="0" applyNumberFormat="1" applyFont="1" applyFill="1" applyBorder="1" applyAlignment="1" applyProtection="1">
      <alignment horizontal="center" vertical="center"/>
    </xf>
    <xf numFmtId="0" fontId="0" fillId="8" borderId="1" xfId="0" applyFill="1" applyProtection="1">
      <alignment horizontal="center" vertical="center" wrapText="1"/>
    </xf>
    <xf numFmtId="0" fontId="4" fillId="9" borderId="1" xfId="0" applyFont="1" applyFill="1" applyAlignment="1">
      <alignment horizontal="center" vertical="center" textRotation="90" wrapText="1"/>
    </xf>
    <xf numFmtId="0" fontId="42" fillId="10" borderId="1" xfId="0" applyFont="1" applyFill="1" applyAlignment="1">
      <alignment horizontal="center" vertical="center" textRotation="90" wrapText="1"/>
    </xf>
    <xf numFmtId="0" fontId="43" fillId="11" borderId="1" xfId="0" applyFont="1" applyFill="1" applyAlignment="1">
      <alignment horizontal="center" vertical="center" textRotation="90" wrapText="1"/>
    </xf>
    <xf numFmtId="0" fontId="43" fillId="12" borderId="1" xfId="0" applyFont="1" applyFill="1" applyAlignment="1">
      <alignment horizontal="center" vertical="center" textRotation="90" wrapText="1"/>
    </xf>
    <xf numFmtId="0" fontId="8" fillId="0" borderId="1" xfId="0" applyFont="1" applyFill="1" applyAlignment="1">
      <alignment horizontal="center" vertical="center" textRotation="90" wrapText="1"/>
    </xf>
    <xf numFmtId="0" fontId="2" fillId="9" borderId="0" xfId="0" applyFont="1" applyFill="1" applyBorder="1" applyAlignment="1" applyProtection="1">
      <alignment horizontal="center" vertical="center" textRotation="90" wrapText="1"/>
    </xf>
    <xf numFmtId="165" fontId="2" fillId="9" borderId="0" xfId="0" applyNumberFormat="1" applyFont="1" applyFill="1" applyBorder="1" applyAlignment="1" applyProtection="1">
      <alignment horizontal="center" vertical="center" textRotation="90" wrapText="1"/>
    </xf>
    <xf numFmtId="0" fontId="7" fillId="9" borderId="0" xfId="0" applyFont="1" applyFill="1" applyBorder="1" applyAlignment="1" applyProtection="1">
      <alignment horizontal="center" vertical="center"/>
    </xf>
    <xf numFmtId="165" fontId="2" fillId="9" borderId="0" xfId="0" applyNumberFormat="1" applyFont="1" applyFill="1" applyBorder="1" applyAlignment="1" applyProtection="1">
      <alignment horizontal="center" vertical="center" wrapText="1"/>
    </xf>
    <xf numFmtId="169" fontId="7" fillId="9" borderId="0" xfId="0" applyNumberFormat="1" applyFont="1" applyFill="1" applyBorder="1" applyAlignment="1" applyProtection="1">
      <alignment horizontal="center" vertical="center"/>
    </xf>
    <xf numFmtId="0" fontId="0" fillId="9" borderId="1" xfId="0" applyFill="1" applyProtection="1">
      <alignment horizontal="center" vertical="center" wrapText="1"/>
    </xf>
    <xf numFmtId="165" fontId="0" fillId="9" borderId="1" xfId="0" applyNumberFormat="1" applyFill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horizontal="center" vertical="center" textRotation="90" wrapText="1"/>
    </xf>
    <xf numFmtId="0" fontId="7" fillId="10" borderId="0" xfId="0" applyFont="1" applyFill="1" applyBorder="1" applyAlignment="1" applyProtection="1">
      <alignment horizontal="center" vertical="center"/>
    </xf>
    <xf numFmtId="165" fontId="7" fillId="10" borderId="0" xfId="0" applyNumberFormat="1" applyFont="1" applyFill="1" applyBorder="1" applyAlignment="1" applyProtection="1">
      <alignment horizontal="center" vertical="center"/>
    </xf>
    <xf numFmtId="169" fontId="7" fillId="10" borderId="0" xfId="0" applyNumberFormat="1" applyFont="1" applyFill="1" applyBorder="1" applyAlignment="1" applyProtection="1">
      <alignment horizontal="center" vertical="center"/>
    </xf>
    <xf numFmtId="0" fontId="0" fillId="10" borderId="1" xfId="0" applyFill="1" applyProtection="1">
      <alignment horizontal="center" vertical="center" wrapText="1"/>
    </xf>
    <xf numFmtId="0" fontId="0" fillId="0" borderId="1" xfId="0" applyFill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4" fillId="0" borderId="1" xfId="0" applyFont="1" applyAlignment="1">
      <alignment horizontal="left" vertical="center"/>
    </xf>
    <xf numFmtId="1" fontId="0" fillId="8" borderId="1" xfId="0" applyNumberFormat="1" applyFill="1">
      <alignment horizontal="center" vertical="center" wrapText="1"/>
    </xf>
    <xf numFmtId="2" fontId="0" fillId="8" borderId="1" xfId="0" applyNumberFormat="1" applyFill="1">
      <alignment horizontal="center" vertical="center" wrapText="1"/>
    </xf>
    <xf numFmtId="0" fontId="0" fillId="8" borderId="1" xfId="0" applyFill="1">
      <alignment horizontal="center" vertical="center" wrapText="1"/>
    </xf>
    <xf numFmtId="1" fontId="0" fillId="13" borderId="1" xfId="0" applyNumberFormat="1" applyFill="1">
      <alignment horizontal="center" vertical="center" wrapText="1"/>
    </xf>
    <xf numFmtId="2" fontId="0" fillId="13" borderId="1" xfId="0" applyNumberFormat="1" applyFill="1">
      <alignment horizontal="center" vertical="center" wrapText="1"/>
    </xf>
    <xf numFmtId="0" fontId="0" fillId="13" borderId="1" xfId="0" applyFill="1">
      <alignment horizontal="center" vertical="center" wrapText="1"/>
    </xf>
    <xf numFmtId="1" fontId="0" fillId="14" borderId="1" xfId="0" applyNumberFormat="1" applyFill="1">
      <alignment horizontal="center" vertical="center" wrapText="1"/>
    </xf>
    <xf numFmtId="2" fontId="0" fillId="14" borderId="1" xfId="0" applyNumberFormat="1" applyFill="1">
      <alignment horizontal="center" vertical="center" wrapText="1"/>
    </xf>
    <xf numFmtId="0" fontId="0" fillId="14" borderId="1" xfId="0" applyFill="1">
      <alignment horizontal="center" vertical="center" wrapText="1"/>
    </xf>
    <xf numFmtId="0" fontId="5" fillId="15" borderId="22" xfId="3" applyFont="1" applyFill="1" applyBorder="1" applyProtection="1"/>
    <xf numFmtId="165" fontId="23" fillId="15" borderId="23" xfId="3" applyNumberFormat="1" applyFont="1" applyFill="1" applyBorder="1" applyProtection="1"/>
    <xf numFmtId="0" fontId="23" fillId="15" borderId="23" xfId="3" applyFont="1" applyFill="1" applyBorder="1" applyProtection="1"/>
    <xf numFmtId="0" fontId="23" fillId="15" borderId="24" xfId="3" applyFont="1" applyFill="1" applyBorder="1" applyProtection="1"/>
    <xf numFmtId="0" fontId="41" fillId="15" borderId="25" xfId="3" applyFont="1" applyFill="1" applyBorder="1" applyProtection="1"/>
    <xf numFmtId="165" fontId="41" fillId="15" borderId="0" xfId="3" applyNumberFormat="1" applyFont="1" applyFill="1" applyBorder="1" applyProtection="1"/>
    <xf numFmtId="0" fontId="23" fillId="15" borderId="0" xfId="3" applyFont="1" applyFill="1" applyBorder="1" applyProtection="1"/>
    <xf numFmtId="0" fontId="23" fillId="15" borderId="26" xfId="3" applyFont="1" applyFill="1" applyBorder="1" applyProtection="1"/>
    <xf numFmtId="0" fontId="23" fillId="15" borderId="25" xfId="3" applyFont="1" applyFill="1" applyBorder="1" applyProtection="1"/>
    <xf numFmtId="165" fontId="23" fillId="15" borderId="0" xfId="3" applyNumberFormat="1" applyFont="1" applyFill="1" applyBorder="1" applyProtection="1"/>
    <xf numFmtId="0" fontId="23" fillId="15" borderId="27" xfId="3" applyFont="1" applyFill="1" applyBorder="1" applyProtection="1"/>
    <xf numFmtId="165" fontId="23" fillId="15" borderId="28" xfId="3" applyNumberFormat="1" applyFont="1" applyFill="1" applyBorder="1" applyProtection="1"/>
    <xf numFmtId="0" fontId="23" fillId="15" borderId="28" xfId="3" applyFont="1" applyFill="1" applyBorder="1" applyProtection="1"/>
    <xf numFmtId="0" fontId="23" fillId="15" borderId="29" xfId="3" applyFont="1" applyFill="1" applyBorder="1" applyProtection="1"/>
    <xf numFmtId="165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Fill="1" applyBorder="1" applyAlignment="1" applyProtection="1">
      <alignment horizontal="center" vertical="center"/>
      <protection locked="0"/>
    </xf>
    <xf numFmtId="165" fontId="0" fillId="0" borderId="1" xfId="0" applyNumberFormat="1" applyFill="1" applyProtection="1">
      <alignment horizontal="center" vertical="center" wrapText="1"/>
      <protection locked="0"/>
    </xf>
    <xf numFmtId="0" fontId="23" fillId="0" borderId="0" xfId="3" applyFont="1" applyFill="1" applyProtection="1"/>
    <xf numFmtId="165" fontId="23" fillId="0" borderId="0" xfId="3" applyNumberFormat="1" applyFont="1" applyFill="1" applyBorder="1" applyProtection="1"/>
    <xf numFmtId="0" fontId="1" fillId="0" borderId="0" xfId="3"/>
    <xf numFmtId="1" fontId="0" fillId="0" borderId="8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5" fontId="0" fillId="5" borderId="1" xfId="0" applyNumberFormat="1" applyFill="1">
      <alignment horizontal="center" vertical="center" wrapText="1"/>
    </xf>
    <xf numFmtId="165" fontId="0" fillId="0" borderId="1" xfId="0" applyNumberForma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" fontId="0" fillId="0" borderId="1" xfId="0" applyNumberFormat="1" applyFill="1">
      <alignment horizontal="center" vertical="center" wrapText="1"/>
    </xf>
    <xf numFmtId="165" fontId="0" fillId="0" borderId="1" xfId="0" applyNumberFormat="1" applyFill="1">
      <alignment horizontal="center" vertical="center" wrapText="1"/>
    </xf>
    <xf numFmtId="165" fontId="0" fillId="8" borderId="1" xfId="0" applyNumberFormat="1" applyFill="1">
      <alignment horizontal="center" vertical="center" wrapText="1"/>
    </xf>
    <xf numFmtId="2" fontId="0" fillId="0" borderId="1" xfId="0" applyNumberFormat="1" applyFill="1">
      <alignment horizontal="center" vertical="center" wrapText="1"/>
    </xf>
    <xf numFmtId="165" fontId="0" fillId="13" borderId="1" xfId="0" applyNumberFormat="1" applyFill="1">
      <alignment horizontal="center" vertical="center" wrapText="1"/>
    </xf>
    <xf numFmtId="165" fontId="0" fillId="14" borderId="1" xfId="0" applyNumberFormat="1" applyFill="1">
      <alignment horizontal="center" vertical="center" wrapText="1"/>
    </xf>
    <xf numFmtId="0" fontId="11" fillId="0" borderId="9" xfId="3" applyFont="1" applyBorder="1" applyAlignment="1" applyProtection="1"/>
    <xf numFmtId="0" fontId="0" fillId="0" borderId="14" xfId="0" applyBorder="1" applyAlignment="1" applyProtection="1">
      <alignment horizontal="center"/>
    </xf>
    <xf numFmtId="0" fontId="11" fillId="0" borderId="11" xfId="3" applyFont="1" applyBorder="1" applyAlignment="1" applyProtection="1"/>
    <xf numFmtId="0" fontId="0" fillId="0" borderId="12" xfId="0" applyBorder="1" applyAlignment="1" applyProtection="1">
      <alignment horizont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Alignment="1" applyProtection="1">
      <alignment horizontal="center" vertical="center" wrapText="1"/>
      <protection locked="0"/>
    </xf>
    <xf numFmtId="169" fontId="23" fillId="15" borderId="19" xfId="3" applyNumberFormat="1" applyFont="1" applyFill="1" applyBorder="1" applyProtection="1"/>
    <xf numFmtId="0" fontId="23" fillId="15" borderId="20" xfId="3" applyFont="1" applyFill="1" applyBorder="1" applyAlignment="1" applyProtection="1">
      <alignment horizontal="center"/>
    </xf>
    <xf numFmtId="0" fontId="23" fillId="15" borderId="18" xfId="3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_Globpes2" xfId="2" xr:uid="{00000000-0005-0000-0000-000001000000}"/>
    <cellStyle name="Normal_IMA blanks sheet" xfId="3" xr:uid="{00000000-0005-0000-0000-000002000000}"/>
    <cellStyle name="Standaard" xfId="0" builtinId="0"/>
  </cellStyles>
  <dxfs count="0"/>
  <tableStyles count="0" defaultTableStyle="TableStyleMedium9" defaultPivotStyle="PivotStyleLight16"/>
  <colors>
    <mruColors>
      <color rgb="FF99CC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zoomScaleNormal="100" workbookViewId="0">
      <selection activeCell="C8" sqref="C8"/>
    </sheetView>
  </sheetViews>
  <sheetFormatPr defaultColWidth="8" defaultRowHeight="12.75" x14ac:dyDescent="0.2"/>
  <cols>
    <col min="1" max="1" width="12.375" style="142" customWidth="1"/>
    <col min="2" max="2" width="11.875" style="76" bestFit="1" customWidth="1"/>
    <col min="3" max="3" width="11.875" style="76" customWidth="1"/>
    <col min="4" max="4" width="13.625" style="76" bestFit="1" customWidth="1"/>
    <col min="5" max="5" width="14.25" style="76" bestFit="1" customWidth="1"/>
    <col min="6" max="6" width="11" style="76" bestFit="1" customWidth="1"/>
    <col min="7" max="7" width="1.625" style="75" customWidth="1"/>
    <col min="8" max="8" width="16.25" style="75" bestFit="1" customWidth="1"/>
    <col min="9" max="9" width="14" style="77" bestFit="1" customWidth="1"/>
    <col min="10" max="10" width="12.375" style="75" bestFit="1" customWidth="1"/>
    <col min="11" max="11" width="8" style="75"/>
    <col min="12" max="12" width="35.5" style="75" customWidth="1"/>
    <col min="13" max="13" width="8" style="77"/>
    <col min="14" max="15" width="8" style="75"/>
    <col min="16" max="16" width="18.125" style="75" hidden="1" customWidth="1"/>
    <col min="17" max="17" width="24.625" style="75" hidden="1" customWidth="1"/>
    <col min="18" max="18" width="22.75" style="75" hidden="1" customWidth="1"/>
    <col min="19" max="20" width="17.125" style="84" hidden="1" customWidth="1"/>
    <col min="21" max="21" width="35.375" style="84" hidden="1" customWidth="1"/>
    <col min="22" max="22" width="12.375" style="75" hidden="1" customWidth="1"/>
    <col min="23" max="16384" width="8" style="75"/>
  </cols>
  <sheetData>
    <row r="1" spans="1:22" s="66" customFormat="1" ht="18" x14ac:dyDescent="0.25">
      <c r="A1" s="136" t="s">
        <v>107</v>
      </c>
      <c r="B1" s="65"/>
      <c r="C1" s="65"/>
      <c r="D1" s="65"/>
      <c r="E1" s="65"/>
      <c r="F1" s="65"/>
      <c r="I1" s="67"/>
      <c r="L1" s="242" t="s">
        <v>309</v>
      </c>
      <c r="M1" s="243"/>
      <c r="N1" s="244"/>
      <c r="O1" s="245"/>
      <c r="P1" s="75"/>
      <c r="Q1" s="75"/>
      <c r="R1" s="75"/>
      <c r="S1" s="84"/>
      <c r="T1" s="84"/>
      <c r="U1" s="84"/>
      <c r="V1" s="264" t="s">
        <v>362</v>
      </c>
    </row>
    <row r="2" spans="1:22" s="66" customFormat="1" ht="18.75" thickBot="1" x14ac:dyDescent="0.3">
      <c r="A2" s="136"/>
      <c r="B2" s="65"/>
      <c r="C2" s="65"/>
      <c r="D2" s="65"/>
      <c r="E2" s="65"/>
      <c r="F2" s="65"/>
      <c r="I2" s="67"/>
      <c r="L2" s="246" t="s">
        <v>303</v>
      </c>
      <c r="M2" s="247" t="s">
        <v>308</v>
      </c>
      <c r="N2" s="248"/>
      <c r="O2" s="249"/>
      <c r="P2" s="66" t="s">
        <v>305</v>
      </c>
      <c r="Q2" s="66" t="s">
        <v>306</v>
      </c>
      <c r="R2" s="66" t="s">
        <v>307</v>
      </c>
      <c r="S2" s="262" t="s">
        <v>361</v>
      </c>
      <c r="T2" s="262" t="s">
        <v>363</v>
      </c>
      <c r="U2" s="262" t="s">
        <v>364</v>
      </c>
      <c r="V2" s="66">
        <v>9.9999999999999995E-7</v>
      </c>
    </row>
    <row r="3" spans="1:22" s="66" customFormat="1" ht="19.5" thickTop="1" thickBot="1" x14ac:dyDescent="0.3">
      <c r="A3" s="299" t="s">
        <v>261</v>
      </c>
      <c r="B3" s="300"/>
      <c r="C3" s="300"/>
      <c r="D3" s="300"/>
      <c r="E3" s="300"/>
      <c r="F3" s="301" t="s">
        <v>91</v>
      </c>
      <c r="I3" s="67"/>
      <c r="L3" s="250" t="s">
        <v>304</v>
      </c>
      <c r="M3" s="251" t="str">
        <f>U3</f>
        <v/>
      </c>
      <c r="N3" s="248"/>
      <c r="O3" s="249"/>
      <c r="P3" s="67" t="str">
        <f>F52</f>
        <v/>
      </c>
      <c r="S3" s="263" t="str">
        <f>IF(P3="","",P3)</f>
        <v/>
      </c>
      <c r="T3" s="263" t="e">
        <f>S3+V2</f>
        <v>#VALUE!</v>
      </c>
      <c r="U3" s="263" t="str">
        <f>IF(S3="","",T3)</f>
        <v/>
      </c>
    </row>
    <row r="4" spans="1:22" s="66" customFormat="1" ht="18.75" thickTop="1" x14ac:dyDescent="0.25">
      <c r="A4" s="136"/>
      <c r="B4" s="65"/>
      <c r="C4" s="65"/>
      <c r="D4" s="65"/>
      <c r="E4" s="65"/>
      <c r="F4" s="65"/>
      <c r="I4" s="67"/>
      <c r="L4" s="250" t="s">
        <v>105</v>
      </c>
      <c r="M4" s="251" t="str">
        <f>U4</f>
        <v/>
      </c>
      <c r="N4" s="248"/>
      <c r="O4" s="249"/>
      <c r="P4" s="67"/>
      <c r="Q4" s="66" t="str">
        <f>IF(D9="","",D9)</f>
        <v/>
      </c>
      <c r="R4" s="66" t="str">
        <f>IF(D10="","",D10)</f>
        <v/>
      </c>
      <c r="S4" s="263" t="str">
        <f>IF(D9="",R4,Q4)</f>
        <v/>
      </c>
      <c r="T4" s="263" t="e">
        <f>S4+V2</f>
        <v>#VALUE!</v>
      </c>
      <c r="U4" s="263" t="str">
        <f>IF(S4="","",T4)</f>
        <v/>
      </c>
    </row>
    <row r="5" spans="1:22" s="66" customFormat="1" ht="18" x14ac:dyDescent="0.25">
      <c r="A5" s="136"/>
      <c r="B5" s="65"/>
      <c r="C5" s="65"/>
      <c r="D5" s="65"/>
      <c r="E5" s="65"/>
      <c r="F5" s="65"/>
      <c r="I5" s="67"/>
      <c r="L5" s="250" t="s">
        <v>88</v>
      </c>
      <c r="M5" s="251" t="str">
        <f>U5</f>
        <v/>
      </c>
      <c r="N5" s="248"/>
      <c r="O5" s="249"/>
      <c r="Q5" s="66" t="str">
        <f>IF(E9="","",E9)</f>
        <v/>
      </c>
      <c r="R5" s="66" t="str">
        <f>IF(E10="","",E10)</f>
        <v/>
      </c>
      <c r="S5" s="263" t="str">
        <f>IF(E9="",R5,Q5)</f>
        <v/>
      </c>
      <c r="T5" s="263" t="e">
        <f>S5+V2</f>
        <v>#VALUE!</v>
      </c>
      <c r="U5" s="263" t="str">
        <f>IF(S5="","",T5)</f>
        <v/>
      </c>
    </row>
    <row r="6" spans="1:22" s="66" customFormat="1" ht="18.75" thickBot="1" x14ac:dyDescent="0.3">
      <c r="A6" s="137" t="s">
        <v>109</v>
      </c>
      <c r="B6" s="65"/>
      <c r="C6" s="65"/>
      <c r="D6" s="65"/>
      <c r="E6" s="65"/>
      <c r="F6" s="65"/>
      <c r="I6" s="67"/>
      <c r="L6" s="252" t="s">
        <v>89</v>
      </c>
      <c r="M6" s="253" t="str">
        <f>U6</f>
        <v/>
      </c>
      <c r="N6" s="254"/>
      <c r="O6" s="255"/>
      <c r="Q6" s="66" t="str">
        <f>IF(F9="","",F9)</f>
        <v/>
      </c>
      <c r="R6" s="66" t="str">
        <f>IF(F10="","",F10)</f>
        <v/>
      </c>
      <c r="S6" s="263" t="str">
        <f>IF(F9="",R6,Q6)</f>
        <v/>
      </c>
      <c r="T6" s="263" t="e">
        <f>S6+V2</f>
        <v>#VALUE!</v>
      </c>
      <c r="U6" s="263" t="str">
        <f>IF(S6="","",T6)</f>
        <v/>
      </c>
    </row>
    <row r="7" spans="1:22" s="66" customFormat="1" ht="18" x14ac:dyDescent="0.25">
      <c r="A7" s="137"/>
      <c r="B7" s="65"/>
      <c r="C7" s="65" t="s">
        <v>113</v>
      </c>
      <c r="D7" s="65" t="s">
        <v>111</v>
      </c>
      <c r="E7" s="65" t="s">
        <v>112</v>
      </c>
      <c r="F7" s="65" t="s">
        <v>114</v>
      </c>
      <c r="I7" s="67"/>
      <c r="M7" s="67"/>
      <c r="S7" s="262"/>
      <c r="T7" s="262"/>
      <c r="U7" s="262"/>
    </row>
    <row r="8" spans="1:22" s="66" customFormat="1" ht="18" x14ac:dyDescent="0.25">
      <c r="A8" s="138" t="s">
        <v>108</v>
      </c>
      <c r="B8" s="70"/>
      <c r="C8" s="92"/>
      <c r="D8" s="71"/>
      <c r="E8" s="71"/>
      <c r="F8" s="71"/>
      <c r="I8" s="67"/>
      <c r="M8" s="67"/>
      <c r="S8" s="262"/>
      <c r="T8" s="262"/>
      <c r="U8" s="262"/>
    </row>
    <row r="9" spans="1:22" s="66" customFormat="1" ht="18" x14ac:dyDescent="0.25">
      <c r="A9" s="139" t="s">
        <v>274</v>
      </c>
      <c r="B9" s="72"/>
      <c r="C9" s="73"/>
      <c r="D9" s="92"/>
      <c r="E9" s="92"/>
      <c r="F9" s="92"/>
      <c r="I9" s="67"/>
      <c r="M9" s="67"/>
      <c r="S9" s="262"/>
      <c r="T9" s="262"/>
      <c r="U9" s="262"/>
    </row>
    <row r="10" spans="1:22" s="66" customFormat="1" ht="18" x14ac:dyDescent="0.25">
      <c r="A10" s="140" t="s">
        <v>273</v>
      </c>
      <c r="B10" s="74"/>
      <c r="C10" s="73"/>
      <c r="D10" s="92"/>
      <c r="E10" s="92"/>
      <c r="F10" s="92"/>
      <c r="I10" s="67"/>
      <c r="M10" s="67"/>
      <c r="S10" s="262"/>
      <c r="T10" s="262"/>
      <c r="U10" s="262"/>
    </row>
    <row r="11" spans="1:22" s="66" customFormat="1" ht="18" x14ac:dyDescent="0.25">
      <c r="A11" s="136"/>
      <c r="B11" s="65"/>
      <c r="C11" s="65"/>
      <c r="D11" s="65"/>
      <c r="E11" s="65"/>
      <c r="F11" s="65"/>
      <c r="I11" s="67"/>
      <c r="M11" s="67"/>
      <c r="S11" s="262"/>
      <c r="T11" s="262"/>
      <c r="U11" s="262"/>
    </row>
    <row r="12" spans="1:22" ht="18" x14ac:dyDescent="0.25">
      <c r="L12" s="66"/>
      <c r="M12" s="67"/>
      <c r="N12" s="66"/>
      <c r="O12" s="66"/>
      <c r="P12" s="66"/>
      <c r="Q12" s="66"/>
      <c r="R12" s="66"/>
      <c r="S12" s="262"/>
      <c r="T12" s="262"/>
      <c r="U12" s="262"/>
    </row>
    <row r="13" spans="1:22" x14ac:dyDescent="0.2">
      <c r="A13" s="137" t="s">
        <v>102</v>
      </c>
      <c r="H13" s="68" t="s">
        <v>106</v>
      </c>
    </row>
    <row r="14" spans="1:22" x14ac:dyDescent="0.2">
      <c r="A14" s="141" t="s">
        <v>103</v>
      </c>
    </row>
    <row r="15" spans="1:22" x14ac:dyDescent="0.2">
      <c r="H15" s="78"/>
    </row>
    <row r="16" spans="1:22" ht="13.5" thickBot="1" x14ac:dyDescent="0.25">
      <c r="A16" s="138" t="s">
        <v>2</v>
      </c>
      <c r="B16" s="79" t="s">
        <v>104</v>
      </c>
      <c r="C16" s="79"/>
      <c r="D16" s="79" t="s">
        <v>82</v>
      </c>
      <c r="E16" s="79" t="s">
        <v>83</v>
      </c>
      <c r="F16" s="16" t="s">
        <v>84</v>
      </c>
      <c r="H16" s="69" t="s">
        <v>105</v>
      </c>
      <c r="I16" s="80" t="s">
        <v>88</v>
      </c>
      <c r="J16" s="81" t="s">
        <v>89</v>
      </c>
    </row>
    <row r="17" spans="1:10" x14ac:dyDescent="0.2">
      <c r="A17" s="143">
        <v>44166</v>
      </c>
      <c r="B17" s="82" t="s">
        <v>275</v>
      </c>
      <c r="C17" s="82" t="s">
        <v>132</v>
      </c>
      <c r="D17" s="83">
        <v>2</v>
      </c>
      <c r="E17" s="83">
        <v>2.2000000000000002</v>
      </c>
      <c r="F17" s="21"/>
      <c r="G17" s="84"/>
      <c r="H17" s="85">
        <v>1E-3</v>
      </c>
      <c r="I17" s="85">
        <v>2E-3</v>
      </c>
      <c r="J17" s="85">
        <v>3.0000000000000001E-3</v>
      </c>
    </row>
    <row r="18" spans="1:10" x14ac:dyDescent="0.2">
      <c r="A18" s="144"/>
      <c r="B18" s="18"/>
      <c r="C18" s="18"/>
      <c r="D18" s="19"/>
      <c r="E18" s="19"/>
      <c r="F18" s="154" t="str">
        <f t="shared" ref="F18:F50" si="0">IF(E18="","",E18-D18)</f>
        <v/>
      </c>
      <c r="H18" s="20"/>
      <c r="I18" s="20"/>
      <c r="J18" s="20"/>
    </row>
    <row r="19" spans="1:10" x14ac:dyDescent="0.2">
      <c r="A19" s="144"/>
      <c r="B19" s="20"/>
      <c r="C19" s="20"/>
      <c r="D19" s="19"/>
      <c r="E19" s="19"/>
      <c r="F19" s="154" t="str">
        <f t="shared" si="0"/>
        <v/>
      </c>
      <c r="H19" s="20"/>
      <c r="I19" s="20"/>
      <c r="J19" s="20"/>
    </row>
    <row r="20" spans="1:10" x14ac:dyDescent="0.2">
      <c r="A20" s="144"/>
      <c r="B20" s="20"/>
      <c r="C20" s="20"/>
      <c r="D20" s="19"/>
      <c r="E20" s="19"/>
      <c r="F20" s="154" t="str">
        <f t="shared" si="0"/>
        <v/>
      </c>
      <c r="H20" s="20"/>
      <c r="I20" s="20"/>
      <c r="J20" s="20"/>
    </row>
    <row r="21" spans="1:10" x14ac:dyDescent="0.2">
      <c r="A21" s="144"/>
      <c r="B21" s="20"/>
      <c r="C21" s="20"/>
      <c r="D21" s="19"/>
      <c r="E21" s="19"/>
      <c r="F21" s="154" t="str">
        <f t="shared" si="0"/>
        <v/>
      </c>
      <c r="H21" s="20"/>
      <c r="I21" s="20"/>
      <c r="J21" s="20"/>
    </row>
    <row r="22" spans="1:10" x14ac:dyDescent="0.2">
      <c r="A22" s="144"/>
      <c r="B22" s="20"/>
      <c r="C22" s="20"/>
      <c r="D22" s="19"/>
      <c r="E22" s="19"/>
      <c r="F22" s="154" t="str">
        <f t="shared" si="0"/>
        <v/>
      </c>
      <c r="H22" s="20"/>
      <c r="I22" s="20"/>
      <c r="J22" s="20"/>
    </row>
    <row r="23" spans="1:10" x14ac:dyDescent="0.2">
      <c r="A23" s="144"/>
      <c r="B23" s="20"/>
      <c r="C23" s="20"/>
      <c r="D23" s="19"/>
      <c r="E23" s="19"/>
      <c r="F23" s="154" t="str">
        <f t="shared" si="0"/>
        <v/>
      </c>
      <c r="H23" s="20"/>
      <c r="I23" s="20"/>
      <c r="J23" s="20"/>
    </row>
    <row r="24" spans="1:10" x14ac:dyDescent="0.2">
      <c r="A24" s="144"/>
      <c r="B24" s="20"/>
      <c r="C24" s="20"/>
      <c r="D24" s="19"/>
      <c r="E24" s="19"/>
      <c r="F24" s="154" t="str">
        <f t="shared" si="0"/>
        <v/>
      </c>
      <c r="H24" s="20"/>
      <c r="I24" s="20"/>
      <c r="J24" s="20"/>
    </row>
    <row r="25" spans="1:10" x14ac:dyDescent="0.2">
      <c r="A25" s="144"/>
      <c r="B25" s="20"/>
      <c r="C25" s="20"/>
      <c r="D25" s="19"/>
      <c r="E25" s="19"/>
      <c r="F25" s="154" t="str">
        <f t="shared" si="0"/>
        <v/>
      </c>
      <c r="H25" s="20"/>
      <c r="I25" s="20"/>
      <c r="J25" s="20"/>
    </row>
    <row r="26" spans="1:10" x14ac:dyDescent="0.2">
      <c r="A26" s="144"/>
      <c r="B26" s="20"/>
      <c r="C26" s="20"/>
      <c r="D26" s="19"/>
      <c r="E26" s="19"/>
      <c r="F26" s="154" t="str">
        <f t="shared" si="0"/>
        <v/>
      </c>
      <c r="H26" s="20"/>
      <c r="I26" s="20"/>
      <c r="J26" s="20"/>
    </row>
    <row r="27" spans="1:10" x14ac:dyDescent="0.2">
      <c r="A27" s="144"/>
      <c r="B27" s="20"/>
      <c r="C27" s="20"/>
      <c r="D27" s="19"/>
      <c r="E27" s="19"/>
      <c r="F27" s="154" t="str">
        <f t="shared" si="0"/>
        <v/>
      </c>
      <c r="H27" s="20"/>
      <c r="I27" s="20"/>
      <c r="J27" s="20"/>
    </row>
    <row r="28" spans="1:10" x14ac:dyDescent="0.2">
      <c r="A28" s="144"/>
      <c r="B28" s="20"/>
      <c r="C28" s="20"/>
      <c r="D28" s="19"/>
      <c r="E28" s="19"/>
      <c r="F28" s="154" t="str">
        <f t="shared" si="0"/>
        <v/>
      </c>
      <c r="H28" s="20"/>
      <c r="I28" s="20"/>
      <c r="J28" s="20"/>
    </row>
    <row r="29" spans="1:10" x14ac:dyDescent="0.2">
      <c r="A29" s="144"/>
      <c r="B29" s="20"/>
      <c r="C29" s="20"/>
      <c r="D29" s="19"/>
      <c r="E29" s="19"/>
      <c r="F29" s="154" t="str">
        <f t="shared" si="0"/>
        <v/>
      </c>
      <c r="H29" s="20"/>
      <c r="I29" s="20"/>
      <c r="J29" s="20"/>
    </row>
    <row r="30" spans="1:10" x14ac:dyDescent="0.2">
      <c r="A30" s="144"/>
      <c r="B30" s="20"/>
      <c r="C30" s="20"/>
      <c r="D30" s="19"/>
      <c r="E30" s="19"/>
      <c r="F30" s="154" t="str">
        <f t="shared" si="0"/>
        <v/>
      </c>
      <c r="H30" s="20"/>
      <c r="I30" s="20"/>
      <c r="J30" s="20"/>
    </row>
    <row r="31" spans="1:10" x14ac:dyDescent="0.2">
      <c r="A31" s="144"/>
      <c r="B31" s="20"/>
      <c r="C31" s="20"/>
      <c r="D31" s="19"/>
      <c r="E31" s="19"/>
      <c r="F31" s="154" t="str">
        <f t="shared" si="0"/>
        <v/>
      </c>
      <c r="H31" s="20"/>
      <c r="I31" s="20"/>
      <c r="J31" s="20"/>
    </row>
    <row r="32" spans="1:10" x14ac:dyDescent="0.2">
      <c r="A32" s="144"/>
      <c r="B32" s="20"/>
      <c r="C32" s="20"/>
      <c r="D32" s="19"/>
      <c r="E32" s="19"/>
      <c r="F32" s="154" t="str">
        <f t="shared" si="0"/>
        <v/>
      </c>
      <c r="H32" s="20"/>
      <c r="I32" s="20"/>
      <c r="J32" s="20"/>
    </row>
    <row r="33" spans="1:10" x14ac:dyDescent="0.2">
      <c r="A33" s="144"/>
      <c r="B33" s="20"/>
      <c r="C33" s="20"/>
      <c r="D33" s="19"/>
      <c r="E33" s="19"/>
      <c r="F33" s="154" t="str">
        <f t="shared" si="0"/>
        <v/>
      </c>
      <c r="H33" s="20"/>
      <c r="I33" s="20"/>
      <c r="J33" s="20"/>
    </row>
    <row r="34" spans="1:10" x14ac:dyDescent="0.2">
      <c r="A34" s="144"/>
      <c r="B34" s="20"/>
      <c r="C34" s="20"/>
      <c r="D34" s="19"/>
      <c r="E34" s="19"/>
      <c r="F34" s="154" t="str">
        <f t="shared" si="0"/>
        <v/>
      </c>
      <c r="H34" s="20"/>
      <c r="I34" s="20"/>
      <c r="J34" s="20"/>
    </row>
    <row r="35" spans="1:10" x14ac:dyDescent="0.2">
      <c r="A35" s="144"/>
      <c r="B35" s="20"/>
      <c r="C35" s="20"/>
      <c r="D35" s="19"/>
      <c r="E35" s="19"/>
      <c r="F35" s="154" t="str">
        <f t="shared" si="0"/>
        <v/>
      </c>
      <c r="H35" s="20"/>
      <c r="I35" s="20"/>
      <c r="J35" s="20"/>
    </row>
    <row r="36" spans="1:10" x14ac:dyDescent="0.2">
      <c r="A36" s="144"/>
      <c r="B36" s="20"/>
      <c r="C36" s="20"/>
      <c r="D36" s="19"/>
      <c r="E36" s="19"/>
      <c r="F36" s="154" t="str">
        <f t="shared" si="0"/>
        <v/>
      </c>
      <c r="H36" s="20"/>
      <c r="I36" s="20"/>
      <c r="J36" s="20"/>
    </row>
    <row r="37" spans="1:10" x14ac:dyDescent="0.2">
      <c r="A37" s="144"/>
      <c r="B37" s="20"/>
      <c r="C37" s="20"/>
      <c r="D37" s="19"/>
      <c r="E37" s="19"/>
      <c r="F37" s="154" t="str">
        <f t="shared" si="0"/>
        <v/>
      </c>
      <c r="H37" s="20"/>
      <c r="I37" s="20"/>
      <c r="J37" s="20"/>
    </row>
    <row r="38" spans="1:10" x14ac:dyDescent="0.2">
      <c r="A38" s="144"/>
      <c r="B38" s="20"/>
      <c r="C38" s="20"/>
      <c r="D38" s="19"/>
      <c r="E38" s="19"/>
      <c r="F38" s="154" t="str">
        <f t="shared" si="0"/>
        <v/>
      </c>
      <c r="H38" s="20"/>
      <c r="I38" s="20"/>
      <c r="J38" s="20"/>
    </row>
    <row r="39" spans="1:10" x14ac:dyDescent="0.2">
      <c r="A39" s="144"/>
      <c r="B39" s="20"/>
      <c r="C39" s="20"/>
      <c r="D39" s="19"/>
      <c r="E39" s="19"/>
      <c r="F39" s="154" t="str">
        <f t="shared" si="0"/>
        <v/>
      </c>
      <c r="H39" s="20"/>
      <c r="I39" s="20"/>
      <c r="J39" s="20"/>
    </row>
    <row r="40" spans="1:10" x14ac:dyDescent="0.2">
      <c r="A40" s="144"/>
      <c r="B40" s="20"/>
      <c r="C40" s="20"/>
      <c r="D40" s="19"/>
      <c r="E40" s="19"/>
      <c r="F40" s="154" t="str">
        <f t="shared" si="0"/>
        <v/>
      </c>
      <c r="H40" s="20"/>
      <c r="I40" s="20"/>
      <c r="J40" s="20"/>
    </row>
    <row r="41" spans="1:10" x14ac:dyDescent="0.2">
      <c r="A41" s="144"/>
      <c r="B41" s="20"/>
      <c r="C41" s="20"/>
      <c r="D41" s="19"/>
      <c r="E41" s="19"/>
      <c r="F41" s="154" t="str">
        <f t="shared" si="0"/>
        <v/>
      </c>
      <c r="H41" s="20"/>
      <c r="I41" s="20"/>
      <c r="J41" s="20"/>
    </row>
    <row r="42" spans="1:10" x14ac:dyDescent="0.2">
      <c r="A42" s="144"/>
      <c r="B42" s="20"/>
      <c r="C42" s="20"/>
      <c r="D42" s="19"/>
      <c r="E42" s="19"/>
      <c r="F42" s="154" t="str">
        <f t="shared" si="0"/>
        <v/>
      </c>
      <c r="H42" s="20"/>
      <c r="I42" s="20"/>
      <c r="J42" s="20"/>
    </row>
    <row r="43" spans="1:10" x14ac:dyDescent="0.2">
      <c r="A43" s="144"/>
      <c r="B43" s="20"/>
      <c r="C43" s="20"/>
      <c r="D43" s="19"/>
      <c r="E43" s="19"/>
      <c r="F43" s="154" t="str">
        <f t="shared" si="0"/>
        <v/>
      </c>
      <c r="H43" s="20"/>
      <c r="I43" s="20"/>
      <c r="J43" s="20"/>
    </row>
    <row r="44" spans="1:10" x14ac:dyDescent="0.2">
      <c r="A44" s="144"/>
      <c r="B44" s="20"/>
      <c r="C44" s="20"/>
      <c r="D44" s="19"/>
      <c r="E44" s="19"/>
      <c r="F44" s="154" t="str">
        <f t="shared" si="0"/>
        <v/>
      </c>
      <c r="H44" s="20"/>
      <c r="I44" s="20"/>
      <c r="J44" s="20"/>
    </row>
    <row r="45" spans="1:10" x14ac:dyDescent="0.2">
      <c r="A45" s="144"/>
      <c r="B45" s="20"/>
      <c r="C45" s="20"/>
      <c r="D45" s="19"/>
      <c r="E45" s="19"/>
      <c r="F45" s="154" t="str">
        <f t="shared" si="0"/>
        <v/>
      </c>
      <c r="H45" s="20"/>
      <c r="I45" s="20"/>
      <c r="J45" s="20"/>
    </row>
    <row r="46" spans="1:10" x14ac:dyDescent="0.2">
      <c r="A46" s="144"/>
      <c r="B46" s="20"/>
      <c r="C46" s="20"/>
      <c r="D46" s="19"/>
      <c r="E46" s="19"/>
      <c r="F46" s="154" t="str">
        <f t="shared" si="0"/>
        <v/>
      </c>
      <c r="H46" s="20"/>
      <c r="I46" s="20"/>
      <c r="J46" s="20"/>
    </row>
    <row r="47" spans="1:10" x14ac:dyDescent="0.2">
      <c r="A47" s="144"/>
      <c r="B47" s="20"/>
      <c r="C47" s="20"/>
      <c r="D47" s="19"/>
      <c r="E47" s="19"/>
      <c r="F47" s="154" t="str">
        <f t="shared" si="0"/>
        <v/>
      </c>
      <c r="H47" s="20"/>
      <c r="I47" s="20"/>
      <c r="J47" s="20"/>
    </row>
    <row r="48" spans="1:10" x14ac:dyDescent="0.2">
      <c r="A48" s="144"/>
      <c r="B48" s="20"/>
      <c r="C48" s="20"/>
      <c r="D48" s="19"/>
      <c r="E48" s="19"/>
      <c r="F48" s="154" t="str">
        <f t="shared" si="0"/>
        <v/>
      </c>
      <c r="H48" s="20"/>
      <c r="I48" s="20"/>
      <c r="J48" s="20"/>
    </row>
    <row r="49" spans="1:10" x14ac:dyDescent="0.2">
      <c r="A49" s="144"/>
      <c r="B49" s="20"/>
      <c r="C49" s="20"/>
      <c r="D49" s="19"/>
      <c r="E49" s="19"/>
      <c r="F49" s="154" t="str">
        <f t="shared" si="0"/>
        <v/>
      </c>
      <c r="H49" s="20"/>
      <c r="I49" s="20"/>
      <c r="J49" s="20"/>
    </row>
    <row r="50" spans="1:10" x14ac:dyDescent="0.2">
      <c r="A50" s="144"/>
      <c r="B50" s="20"/>
      <c r="C50" s="20"/>
      <c r="D50" s="19"/>
      <c r="E50" s="19"/>
      <c r="F50" s="155" t="str">
        <f t="shared" si="0"/>
        <v/>
      </c>
      <c r="H50" s="20"/>
      <c r="I50" s="20"/>
      <c r="J50" s="20"/>
    </row>
    <row r="51" spans="1:10" ht="13.5" thickBot="1" x14ac:dyDescent="0.25"/>
    <row r="52" spans="1:10" ht="14.25" x14ac:dyDescent="0.2">
      <c r="A52" s="279" t="s">
        <v>296</v>
      </c>
      <c r="B52" s="280"/>
      <c r="C52" s="86"/>
      <c r="D52" s="87"/>
      <c r="E52" s="87"/>
      <c r="F52" s="88" t="str">
        <f>IF(F19="","",(3*STDEV(F18:F50)))</f>
        <v/>
      </c>
      <c r="H52" s="88" t="str">
        <f>IF(H19="","",(3*STDEV(H18:H50)))</f>
        <v/>
      </c>
      <c r="I52" s="88" t="str">
        <f>IF(I19="","",(3*STDEV(I18:I50)))</f>
        <v/>
      </c>
      <c r="J52" s="88" t="str">
        <f>IF(J19="","",(3*STDEV(J18:J50)))</f>
        <v/>
      </c>
    </row>
    <row r="53" spans="1:10" ht="15" thickBot="1" x14ac:dyDescent="0.25">
      <c r="A53" s="277" t="s">
        <v>360</v>
      </c>
      <c r="B53" s="278"/>
      <c r="C53" s="89"/>
      <c r="D53" s="90"/>
      <c r="E53" s="90"/>
      <c r="F53" s="91">
        <f>IF(F18="",0,AVERAGE(F18:F50))</f>
        <v>0</v>
      </c>
      <c r="G53" s="68"/>
      <c r="H53" s="91">
        <f>IF(H18="",0,AVERAGE(H18:H50))</f>
        <v>0</v>
      </c>
      <c r="I53" s="91">
        <f>IF(I18="",0,AVERAGE(I18:I50))</f>
        <v>0</v>
      </c>
      <c r="J53" s="91">
        <f>IF(J18="",0,AVERAGE(J18:J50))</f>
        <v>0</v>
      </c>
    </row>
  </sheetData>
  <sheetProtection sheet="1" objects="1" scenarios="1"/>
  <mergeCells count="2">
    <mergeCell ref="A53:B53"/>
    <mergeCell ref="A52:B52"/>
  </mergeCells>
  <phoneticPr fontId="19" type="noConversion"/>
  <dataValidations count="1">
    <dataValidation type="list" allowBlank="1" showInputMessage="1" showErrorMessage="1" sqref="F3" xr:uid="{00000000-0002-0000-0000-000000000000}">
      <formula1>yesno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A4"/>
  <sheetViews>
    <sheetView workbookViewId="0"/>
  </sheetViews>
  <sheetFormatPr defaultRowHeight="14.25" x14ac:dyDescent="0.2"/>
  <cols>
    <col min="1" max="1" width="22.125" customWidth="1"/>
  </cols>
  <sheetData>
    <row r="1" spans="1:1" ht="30" x14ac:dyDescent="0.2">
      <c r="A1" s="156" t="s">
        <v>248</v>
      </c>
    </row>
    <row r="2" spans="1:1" ht="15" x14ac:dyDescent="0.2">
      <c r="A2" s="101" t="s">
        <v>249</v>
      </c>
    </row>
    <row r="3" spans="1:1" ht="15" x14ac:dyDescent="0.2">
      <c r="A3" s="102" t="s">
        <v>250</v>
      </c>
    </row>
    <row r="4" spans="1:1" ht="15" x14ac:dyDescent="0.2">
      <c r="A4" s="10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E39"/>
  <sheetViews>
    <sheetView workbookViewId="0"/>
  </sheetViews>
  <sheetFormatPr defaultRowHeight="14.25" x14ac:dyDescent="0.2"/>
  <cols>
    <col min="1" max="1" width="47.5" customWidth="1"/>
    <col min="2" max="2" width="28.875" customWidth="1"/>
  </cols>
  <sheetData>
    <row r="1" spans="1:3" ht="30" x14ac:dyDescent="0.2">
      <c r="A1" s="127" t="s">
        <v>251</v>
      </c>
      <c r="B1" s="127" t="s">
        <v>284</v>
      </c>
    </row>
    <row r="2" spans="1:3" x14ac:dyDescent="0.2">
      <c r="A2" t="s">
        <v>252</v>
      </c>
      <c r="B2">
        <v>4</v>
      </c>
    </row>
    <row r="3" spans="1:3" x14ac:dyDescent="0.2">
      <c r="A3" t="s">
        <v>253</v>
      </c>
      <c r="B3">
        <v>10</v>
      </c>
    </row>
    <row r="4" spans="1:3" x14ac:dyDescent="0.2">
      <c r="A4" t="s">
        <v>271</v>
      </c>
      <c r="B4">
        <v>20</v>
      </c>
    </row>
    <row r="5" spans="1:3" x14ac:dyDescent="0.2">
      <c r="A5" t="s">
        <v>255</v>
      </c>
      <c r="B5">
        <v>10</v>
      </c>
    </row>
    <row r="6" spans="1:3" x14ac:dyDescent="0.2">
      <c r="A6" t="s">
        <v>254</v>
      </c>
      <c r="B6">
        <v>20</v>
      </c>
    </row>
    <row r="7" spans="1:3" x14ac:dyDescent="0.2">
      <c r="A7" t="s">
        <v>256</v>
      </c>
      <c r="B7">
        <v>10</v>
      </c>
    </row>
    <row r="8" spans="1:3" x14ac:dyDescent="0.2">
      <c r="A8" t="s">
        <v>257</v>
      </c>
      <c r="B8">
        <v>40</v>
      </c>
    </row>
    <row r="9" spans="1:3" x14ac:dyDescent="0.2">
      <c r="A9" t="s">
        <v>272</v>
      </c>
      <c r="B9">
        <v>10</v>
      </c>
    </row>
    <row r="10" spans="1:3" x14ac:dyDescent="0.2">
      <c r="A10" t="s">
        <v>258</v>
      </c>
      <c r="B10">
        <v>20</v>
      </c>
    </row>
    <row r="11" spans="1:3" x14ac:dyDescent="0.2">
      <c r="A11" t="s">
        <v>259</v>
      </c>
      <c r="B11">
        <v>40</v>
      </c>
    </row>
    <row r="12" spans="1:3" x14ac:dyDescent="0.2">
      <c r="A12" t="s">
        <v>260</v>
      </c>
      <c r="C12" s="171" t="s">
        <v>285</v>
      </c>
    </row>
    <row r="13" spans="1:3" x14ac:dyDescent="0.2">
      <c r="A13" t="s">
        <v>229</v>
      </c>
    </row>
    <row r="14" spans="1:3" x14ac:dyDescent="0.2">
      <c r="A14" t="s">
        <v>230</v>
      </c>
    </row>
    <row r="39" spans="5:5" x14ac:dyDescent="0.2">
      <c r="E39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A10"/>
  <sheetViews>
    <sheetView workbookViewId="0"/>
  </sheetViews>
  <sheetFormatPr defaultRowHeight="14.25" x14ac:dyDescent="0.2"/>
  <cols>
    <col min="1" max="1" width="40.875" customWidth="1"/>
  </cols>
  <sheetData>
    <row r="1" spans="1:1" ht="15" x14ac:dyDescent="0.2">
      <c r="A1" s="127" t="s">
        <v>223</v>
      </c>
    </row>
    <row r="2" spans="1:1" ht="15" x14ac:dyDescent="0.2">
      <c r="A2" s="8" t="s">
        <v>10</v>
      </c>
    </row>
    <row r="3" spans="1:1" ht="15" x14ac:dyDescent="0.2">
      <c r="A3" s="8" t="s">
        <v>11</v>
      </c>
    </row>
    <row r="4" spans="1:1" ht="15" x14ac:dyDescent="0.2">
      <c r="A4" s="8" t="s">
        <v>9</v>
      </c>
    </row>
    <row r="5" spans="1:1" ht="15" x14ac:dyDescent="0.2">
      <c r="A5" s="8" t="s">
        <v>12</v>
      </c>
    </row>
    <row r="6" spans="1:1" ht="15" x14ac:dyDescent="0.2">
      <c r="A6" s="8" t="s">
        <v>13</v>
      </c>
    </row>
    <row r="7" spans="1:1" ht="15" x14ac:dyDescent="0.2">
      <c r="A7" s="8" t="s">
        <v>18</v>
      </c>
    </row>
    <row r="8" spans="1:1" ht="15" x14ac:dyDescent="0.2">
      <c r="A8" s="100" t="s">
        <v>19</v>
      </c>
    </row>
    <row r="9" spans="1:1" x14ac:dyDescent="0.2">
      <c r="A9" s="125" t="s">
        <v>124</v>
      </c>
    </row>
    <row r="10" spans="1:1" x14ac:dyDescent="0.2">
      <c r="A10" s="126" t="s">
        <v>125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A9"/>
  <sheetViews>
    <sheetView workbookViewId="0"/>
  </sheetViews>
  <sheetFormatPr defaultRowHeight="14.25" x14ac:dyDescent="0.2"/>
  <cols>
    <col min="1" max="1" width="29.25" style="120" bestFit="1" customWidth="1"/>
    <col min="2" max="16384" width="9" style="120"/>
  </cols>
  <sheetData>
    <row r="1" spans="1:1" ht="15" x14ac:dyDescent="0.2">
      <c r="A1" s="123" t="s">
        <v>222</v>
      </c>
    </row>
    <row r="2" spans="1:1" x14ac:dyDescent="0.2">
      <c r="A2" s="124" t="s">
        <v>7</v>
      </c>
    </row>
    <row r="3" spans="1:1" x14ac:dyDescent="0.2">
      <c r="A3" s="125" t="s">
        <v>120</v>
      </c>
    </row>
    <row r="4" spans="1:1" x14ac:dyDescent="0.2">
      <c r="A4" s="125" t="s">
        <v>122</v>
      </c>
    </row>
    <row r="5" spans="1:1" x14ac:dyDescent="0.2">
      <c r="A5" s="125" t="s">
        <v>121</v>
      </c>
    </row>
    <row r="6" spans="1:1" x14ac:dyDescent="0.2">
      <c r="A6" s="125" t="s">
        <v>123</v>
      </c>
    </row>
    <row r="7" spans="1:1" x14ac:dyDescent="0.2">
      <c r="A7" s="124" t="s">
        <v>8</v>
      </c>
    </row>
    <row r="8" spans="1:1" x14ac:dyDescent="0.2">
      <c r="A8" s="125" t="s">
        <v>124</v>
      </c>
    </row>
    <row r="9" spans="1:1" x14ac:dyDescent="0.2">
      <c r="A9" s="126" t="s">
        <v>125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B51"/>
  <sheetViews>
    <sheetView workbookViewId="0"/>
  </sheetViews>
  <sheetFormatPr defaultRowHeight="14.25" x14ac:dyDescent="0.2"/>
  <cols>
    <col min="1" max="1" width="14.875" style="121" customWidth="1"/>
    <col min="2" max="16384" width="9" style="120"/>
  </cols>
  <sheetData>
    <row r="1" spans="1:2" x14ac:dyDescent="0.2">
      <c r="A1" s="119" t="s">
        <v>208</v>
      </c>
      <c r="B1" s="120">
        <v>1</v>
      </c>
    </row>
    <row r="2" spans="1:2" x14ac:dyDescent="0.2">
      <c r="A2" s="119" t="s">
        <v>170</v>
      </c>
      <c r="B2" s="120">
        <v>3</v>
      </c>
    </row>
    <row r="3" spans="1:2" x14ac:dyDescent="0.2">
      <c r="A3" s="119" t="s">
        <v>216</v>
      </c>
      <c r="B3" s="120">
        <v>4</v>
      </c>
    </row>
    <row r="4" spans="1:2" x14ac:dyDescent="0.2">
      <c r="A4" s="119" t="s">
        <v>197</v>
      </c>
      <c r="B4" s="120">
        <v>29</v>
      </c>
    </row>
    <row r="5" spans="1:2" x14ac:dyDescent="0.2">
      <c r="A5" s="119" t="s">
        <v>171</v>
      </c>
      <c r="B5" s="120">
        <v>5</v>
      </c>
    </row>
    <row r="6" spans="1:2" x14ac:dyDescent="0.2">
      <c r="A6" s="119" t="s">
        <v>196</v>
      </c>
      <c r="B6" s="120">
        <v>7</v>
      </c>
    </row>
    <row r="7" spans="1:2" x14ac:dyDescent="0.2">
      <c r="A7" s="119" t="s">
        <v>191</v>
      </c>
      <c r="B7" s="120">
        <v>11</v>
      </c>
    </row>
    <row r="8" spans="1:2" x14ac:dyDescent="0.2">
      <c r="A8" s="119" t="s">
        <v>207</v>
      </c>
      <c r="B8" s="120">
        <v>37</v>
      </c>
    </row>
    <row r="9" spans="1:2" x14ac:dyDescent="0.2">
      <c r="A9" s="119" t="s">
        <v>200</v>
      </c>
      <c r="B9" s="120">
        <v>8</v>
      </c>
    </row>
    <row r="10" spans="1:2" x14ac:dyDescent="0.2">
      <c r="A10" s="119" t="s">
        <v>205</v>
      </c>
      <c r="B10" s="120">
        <v>10</v>
      </c>
    </row>
    <row r="11" spans="1:2" x14ac:dyDescent="0.2">
      <c r="A11" s="119" t="s">
        <v>172</v>
      </c>
      <c r="B11" s="120">
        <v>13</v>
      </c>
    </row>
    <row r="12" spans="1:2" x14ac:dyDescent="0.2">
      <c r="A12" s="119" t="s">
        <v>192</v>
      </c>
      <c r="B12" s="120">
        <v>34</v>
      </c>
    </row>
    <row r="13" spans="1:2" x14ac:dyDescent="0.2">
      <c r="A13" s="119" t="s">
        <v>201</v>
      </c>
      <c r="B13" s="120">
        <v>24</v>
      </c>
    </row>
    <row r="14" spans="1:2" x14ac:dyDescent="0.2">
      <c r="A14" s="119" t="s">
        <v>213</v>
      </c>
      <c r="B14" s="120">
        <v>16</v>
      </c>
    </row>
    <row r="15" spans="1:2" x14ac:dyDescent="0.2">
      <c r="A15" s="119" t="s">
        <v>173</v>
      </c>
      <c r="B15" s="120">
        <v>15</v>
      </c>
    </row>
    <row r="16" spans="1:2" x14ac:dyDescent="0.2">
      <c r="A16" s="119" t="s">
        <v>184</v>
      </c>
      <c r="B16" s="120">
        <v>22</v>
      </c>
    </row>
    <row r="17" spans="1:2" x14ac:dyDescent="0.2">
      <c r="A17" s="119" t="s">
        <v>217</v>
      </c>
      <c r="B17" s="120">
        <v>17</v>
      </c>
    </row>
    <row r="18" spans="1:2" x14ac:dyDescent="0.2">
      <c r="A18" s="119" t="s">
        <v>182</v>
      </c>
      <c r="B18" s="120">
        <v>18</v>
      </c>
    </row>
    <row r="19" spans="1:2" x14ac:dyDescent="0.2">
      <c r="A19" s="119" t="s">
        <v>193</v>
      </c>
      <c r="B19" s="120">
        <v>2</v>
      </c>
    </row>
    <row r="20" spans="1:2" x14ac:dyDescent="0.2">
      <c r="A20" s="119" t="s">
        <v>195</v>
      </c>
      <c r="B20" s="120">
        <v>36</v>
      </c>
    </row>
    <row r="21" spans="1:2" x14ac:dyDescent="0.2">
      <c r="A21" s="119" t="s">
        <v>215</v>
      </c>
      <c r="B21" s="120">
        <v>19</v>
      </c>
    </row>
    <row r="22" spans="1:2" x14ac:dyDescent="0.2">
      <c r="A22" s="119" t="s">
        <v>204</v>
      </c>
      <c r="B22" s="120">
        <v>20</v>
      </c>
    </row>
    <row r="23" spans="1:2" x14ac:dyDescent="0.2">
      <c r="A23" s="119" t="s">
        <v>185</v>
      </c>
      <c r="B23" s="120">
        <v>12</v>
      </c>
    </row>
    <row r="24" spans="1:2" x14ac:dyDescent="0.2">
      <c r="A24" s="119" t="s">
        <v>218</v>
      </c>
      <c r="B24" s="120">
        <v>21</v>
      </c>
    </row>
    <row r="25" spans="1:2" x14ac:dyDescent="0.2">
      <c r="A25" s="119" t="s">
        <v>174</v>
      </c>
      <c r="B25" s="120">
        <v>26</v>
      </c>
    </row>
    <row r="26" spans="1:2" x14ac:dyDescent="0.2">
      <c r="A26" s="119" t="s">
        <v>212</v>
      </c>
      <c r="B26" s="120">
        <v>39</v>
      </c>
    </row>
    <row r="27" spans="1:2" x14ac:dyDescent="0.2">
      <c r="A27" s="119" t="s">
        <v>175</v>
      </c>
      <c r="B27" s="120">
        <v>40</v>
      </c>
    </row>
    <row r="28" spans="1:2" x14ac:dyDescent="0.2">
      <c r="A28" s="119" t="s">
        <v>209</v>
      </c>
      <c r="B28" s="120">
        <v>41</v>
      </c>
    </row>
    <row r="29" spans="1:2" x14ac:dyDescent="0.2">
      <c r="A29" s="119" t="s">
        <v>214</v>
      </c>
      <c r="B29" s="120">
        <v>42</v>
      </c>
    </row>
    <row r="30" spans="1:2" x14ac:dyDescent="0.2">
      <c r="A30" s="119" t="s">
        <v>176</v>
      </c>
      <c r="B30" s="120">
        <v>43</v>
      </c>
    </row>
    <row r="31" spans="1:2" x14ac:dyDescent="0.2">
      <c r="A31" s="119" t="s">
        <v>206</v>
      </c>
      <c r="B31" s="120">
        <v>44</v>
      </c>
    </row>
    <row r="32" spans="1:2" x14ac:dyDescent="0.2">
      <c r="A32" s="119" t="s">
        <v>177</v>
      </c>
      <c r="B32" s="120">
        <v>45</v>
      </c>
    </row>
    <row r="33" spans="1:2" x14ac:dyDescent="0.2">
      <c r="A33" s="119" t="s">
        <v>178</v>
      </c>
      <c r="B33" s="120">
        <v>46</v>
      </c>
    </row>
    <row r="34" spans="1:2" x14ac:dyDescent="0.2">
      <c r="A34" s="119" t="s">
        <v>190</v>
      </c>
      <c r="B34" s="120">
        <v>6</v>
      </c>
    </row>
    <row r="35" spans="1:2" x14ac:dyDescent="0.2">
      <c r="A35" s="119" t="s">
        <v>210</v>
      </c>
      <c r="B35" s="120">
        <v>47</v>
      </c>
    </row>
    <row r="36" spans="1:2" x14ac:dyDescent="0.2">
      <c r="A36" s="119" t="s">
        <v>203</v>
      </c>
      <c r="B36" s="120">
        <v>25</v>
      </c>
    </row>
    <row r="37" spans="1:2" x14ac:dyDescent="0.2">
      <c r="A37" s="119" t="s">
        <v>188</v>
      </c>
      <c r="B37" s="120">
        <v>38</v>
      </c>
    </row>
    <row r="38" spans="1:2" x14ac:dyDescent="0.2">
      <c r="A38" s="119" t="s">
        <v>179</v>
      </c>
      <c r="B38" s="120">
        <v>23</v>
      </c>
    </row>
    <row r="39" spans="1:2" x14ac:dyDescent="0.2">
      <c r="A39" s="119" t="s">
        <v>189</v>
      </c>
      <c r="B39" s="120">
        <v>33</v>
      </c>
    </row>
    <row r="40" spans="1:2" x14ac:dyDescent="0.2">
      <c r="A40" s="119" t="s">
        <v>181</v>
      </c>
      <c r="B40" s="120">
        <v>32</v>
      </c>
    </row>
    <row r="41" spans="1:2" x14ac:dyDescent="0.2">
      <c r="A41" s="119" t="s">
        <v>180</v>
      </c>
      <c r="B41" s="120">
        <v>48</v>
      </c>
    </row>
    <row r="42" spans="1:2" x14ac:dyDescent="0.2">
      <c r="A42" s="119" t="s">
        <v>198</v>
      </c>
      <c r="B42" s="120">
        <v>49</v>
      </c>
    </row>
    <row r="43" spans="1:2" x14ac:dyDescent="0.2">
      <c r="A43" s="119" t="s">
        <v>202</v>
      </c>
      <c r="B43" s="120">
        <v>35</v>
      </c>
    </row>
    <row r="44" spans="1:2" x14ac:dyDescent="0.2">
      <c r="A44" s="119" t="s">
        <v>211</v>
      </c>
      <c r="B44" s="120">
        <v>50</v>
      </c>
    </row>
    <row r="45" spans="1:2" x14ac:dyDescent="0.2">
      <c r="A45" s="119" t="s">
        <v>186</v>
      </c>
      <c r="B45" s="120">
        <v>9</v>
      </c>
    </row>
    <row r="46" spans="1:2" x14ac:dyDescent="0.2">
      <c r="A46" s="119" t="s">
        <v>194</v>
      </c>
      <c r="B46" s="120">
        <v>27</v>
      </c>
    </row>
    <row r="47" spans="1:2" x14ac:dyDescent="0.2">
      <c r="A47" s="119" t="s">
        <v>199</v>
      </c>
      <c r="B47" s="120">
        <v>28</v>
      </c>
    </row>
    <row r="48" spans="1:2" x14ac:dyDescent="0.2">
      <c r="A48" s="119" t="s">
        <v>219</v>
      </c>
      <c r="B48" s="120">
        <v>31</v>
      </c>
    </row>
    <row r="49" spans="1:2" x14ac:dyDescent="0.2">
      <c r="A49" s="119" t="s">
        <v>187</v>
      </c>
      <c r="B49" s="120">
        <v>30</v>
      </c>
    </row>
    <row r="50" spans="1:2" x14ac:dyDescent="0.2">
      <c r="A50" s="119" t="s">
        <v>183</v>
      </c>
      <c r="B50" s="120">
        <v>14</v>
      </c>
    </row>
    <row r="51" spans="1:2" x14ac:dyDescent="0.2">
      <c r="A51" s="119" t="s">
        <v>220</v>
      </c>
      <c r="B51" s="120">
        <v>51</v>
      </c>
    </row>
  </sheetData>
  <sortState xmlns:xlrd2="http://schemas.microsoft.com/office/spreadsheetml/2017/richdata2" ref="A1:A51">
    <sortCondition ref="A1:A5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</sheetPr>
  <dimension ref="A1:C18"/>
  <sheetViews>
    <sheetView workbookViewId="0"/>
  </sheetViews>
  <sheetFormatPr defaultRowHeight="14.25" x14ac:dyDescent="0.2"/>
  <cols>
    <col min="1" max="1" width="16.25" bestFit="1" customWidth="1"/>
    <col min="2" max="2" width="16.25" customWidth="1"/>
    <col min="3" max="3" width="44.625" bestFit="1" customWidth="1"/>
  </cols>
  <sheetData>
    <row r="1" spans="1:3" ht="15.75" x14ac:dyDescent="0.2">
      <c r="A1" t="s">
        <v>134</v>
      </c>
      <c r="B1">
        <v>1</v>
      </c>
      <c r="C1" s="117" t="s">
        <v>152</v>
      </c>
    </row>
    <row r="2" spans="1:3" ht="15.75" x14ac:dyDescent="0.2">
      <c r="A2" t="s">
        <v>135</v>
      </c>
      <c r="B2">
        <v>2</v>
      </c>
      <c r="C2" s="118" t="s">
        <v>153</v>
      </c>
    </row>
    <row r="3" spans="1:3" ht="15.75" x14ac:dyDescent="0.2">
      <c r="A3" t="s">
        <v>136</v>
      </c>
      <c r="B3">
        <v>3</v>
      </c>
      <c r="C3" s="118" t="s">
        <v>154</v>
      </c>
    </row>
    <row r="4" spans="1:3" ht="15.75" x14ac:dyDescent="0.2">
      <c r="A4" t="s">
        <v>137</v>
      </c>
      <c r="B4">
        <v>4</v>
      </c>
      <c r="C4" s="118" t="s">
        <v>155</v>
      </c>
    </row>
    <row r="5" spans="1:3" ht="15.75" x14ac:dyDescent="0.2">
      <c r="A5" t="s">
        <v>138</v>
      </c>
      <c r="B5">
        <v>5</v>
      </c>
      <c r="C5" s="118" t="s">
        <v>156</v>
      </c>
    </row>
    <row r="6" spans="1:3" ht="15.75" x14ac:dyDescent="0.2">
      <c r="A6" t="s">
        <v>139</v>
      </c>
      <c r="B6">
        <v>6</v>
      </c>
      <c r="C6" s="118" t="s">
        <v>157</v>
      </c>
    </row>
    <row r="7" spans="1:3" ht="15.75" x14ac:dyDescent="0.2">
      <c r="A7" t="s">
        <v>147</v>
      </c>
      <c r="B7">
        <v>7</v>
      </c>
      <c r="C7" s="118" t="s">
        <v>159</v>
      </c>
    </row>
    <row r="8" spans="1:3" ht="15.75" x14ac:dyDescent="0.2">
      <c r="A8" t="s">
        <v>150</v>
      </c>
      <c r="B8">
        <v>8</v>
      </c>
      <c r="C8" s="118" t="s">
        <v>158</v>
      </c>
    </row>
    <row r="9" spans="1:3" ht="15.75" x14ac:dyDescent="0.2">
      <c r="A9" t="s">
        <v>140</v>
      </c>
      <c r="B9">
        <v>9</v>
      </c>
      <c r="C9" s="118" t="s">
        <v>160</v>
      </c>
    </row>
    <row r="10" spans="1:3" ht="15.75" x14ac:dyDescent="0.2">
      <c r="A10" t="s">
        <v>148</v>
      </c>
      <c r="B10">
        <v>10</v>
      </c>
      <c r="C10" s="118" t="s">
        <v>161</v>
      </c>
    </row>
    <row r="11" spans="1:3" ht="15.75" x14ac:dyDescent="0.2">
      <c r="A11" t="s">
        <v>141</v>
      </c>
      <c r="B11">
        <v>11</v>
      </c>
      <c r="C11" s="118" t="s">
        <v>162</v>
      </c>
    </row>
    <row r="12" spans="1:3" ht="15.75" x14ac:dyDescent="0.2">
      <c r="A12" t="s">
        <v>142</v>
      </c>
      <c r="B12">
        <v>12</v>
      </c>
      <c r="C12" s="118" t="s">
        <v>163</v>
      </c>
    </row>
    <row r="13" spans="1:3" ht="15.75" x14ac:dyDescent="0.2">
      <c r="A13" t="s">
        <v>149</v>
      </c>
      <c r="B13">
        <v>13</v>
      </c>
      <c r="C13" s="118" t="s">
        <v>165</v>
      </c>
    </row>
    <row r="14" spans="1:3" ht="15.75" x14ac:dyDescent="0.2">
      <c r="A14" t="s">
        <v>151</v>
      </c>
      <c r="B14">
        <v>14</v>
      </c>
      <c r="C14" s="118" t="s">
        <v>164</v>
      </c>
    </row>
    <row r="15" spans="1:3" ht="15.75" x14ac:dyDescent="0.2">
      <c r="A15" t="s">
        <v>143</v>
      </c>
      <c r="B15">
        <v>15</v>
      </c>
      <c r="C15" s="118" t="s">
        <v>166</v>
      </c>
    </row>
    <row r="16" spans="1:3" ht="15.75" x14ac:dyDescent="0.2">
      <c r="A16" t="s">
        <v>144</v>
      </c>
      <c r="B16">
        <v>16</v>
      </c>
      <c r="C16" s="118" t="s">
        <v>167</v>
      </c>
    </row>
    <row r="17" spans="1:3" ht="15.75" x14ac:dyDescent="0.2">
      <c r="A17" t="s">
        <v>145</v>
      </c>
      <c r="B17">
        <v>17</v>
      </c>
      <c r="C17" s="118" t="s">
        <v>168</v>
      </c>
    </row>
    <row r="18" spans="1:3" ht="15.75" x14ac:dyDescent="0.2">
      <c r="A18" t="s">
        <v>146</v>
      </c>
      <c r="B18">
        <v>18</v>
      </c>
      <c r="C18" s="118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</sheetPr>
  <dimension ref="A1:A6"/>
  <sheetViews>
    <sheetView workbookViewId="0"/>
  </sheetViews>
  <sheetFormatPr defaultRowHeight="14.25" x14ac:dyDescent="0.2"/>
  <sheetData>
    <row r="1" spans="1:1" ht="30" x14ac:dyDescent="0.2">
      <c r="A1" s="156" t="s">
        <v>244</v>
      </c>
    </row>
    <row r="2" spans="1:1" x14ac:dyDescent="0.2">
      <c r="A2" t="s">
        <v>52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245</v>
      </c>
    </row>
    <row r="6" spans="1:1" x14ac:dyDescent="0.2">
      <c r="A6" t="s">
        <v>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</sheetPr>
  <dimension ref="A1:A4"/>
  <sheetViews>
    <sheetView workbookViewId="0"/>
  </sheetViews>
  <sheetFormatPr defaultRowHeight="14.25" x14ac:dyDescent="0.2"/>
  <cols>
    <col min="1" max="1" width="26.5" customWidth="1"/>
  </cols>
  <sheetData>
    <row r="1" spans="1:1" ht="15" x14ac:dyDescent="0.2">
      <c r="A1" s="127" t="s">
        <v>224</v>
      </c>
    </row>
    <row r="2" spans="1:1" x14ac:dyDescent="0.2">
      <c r="A2" t="s">
        <v>225</v>
      </c>
    </row>
    <row r="3" spans="1:1" x14ac:dyDescent="0.2">
      <c r="A3" t="s">
        <v>226</v>
      </c>
    </row>
    <row r="4" spans="1:1" x14ac:dyDescent="0.2">
      <c r="A4" t="s">
        <v>227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</sheetPr>
  <dimension ref="A1:A2"/>
  <sheetViews>
    <sheetView workbookViewId="0"/>
  </sheetViews>
  <sheetFormatPr defaultRowHeight="14.2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5" sqref="B15"/>
    </sheetView>
  </sheetViews>
  <sheetFormatPr defaultRowHeight="14.25" x14ac:dyDescent="0.2"/>
  <sheetData>
    <row r="1" spans="1:1" x14ac:dyDescent="0.2">
      <c r="A1" s="104" t="s">
        <v>115</v>
      </c>
    </row>
  </sheetData>
  <phoneticPr fontId="2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CP101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ColWidth="11" defaultRowHeight="14.25" x14ac:dyDescent="0.2"/>
  <cols>
    <col min="1" max="1" width="21.25" style="110" customWidth="1"/>
    <col min="2" max="2" width="4.375" style="147" customWidth="1"/>
    <col min="3" max="3" width="19" style="110" customWidth="1"/>
    <col min="4" max="4" width="4.375" style="147" customWidth="1"/>
    <col min="5" max="6" width="25.625" style="53" customWidth="1"/>
    <col min="7" max="7" width="14.875" style="53" customWidth="1"/>
    <col min="8" max="8" width="29.75" style="53" customWidth="1"/>
    <col min="9" max="9" width="13" style="131" bestFit="1" customWidth="1"/>
    <col min="10" max="12" width="15.625" style="64" customWidth="1"/>
    <col min="13" max="13" width="13" style="110" customWidth="1"/>
    <col min="14" max="14" width="7.625" style="110" customWidth="1"/>
    <col min="15" max="15" width="16.75" style="53" bestFit="1" customWidth="1"/>
    <col min="16" max="16" width="25.625" style="295" customWidth="1"/>
    <col min="17" max="17" width="20.625" style="53" customWidth="1"/>
    <col min="18" max="18" width="15.625" style="298" customWidth="1"/>
    <col min="19" max="19" width="9.125" style="53" customWidth="1"/>
    <col min="20" max="20" width="7.625" style="64" customWidth="1"/>
    <col min="21" max="23" width="8" style="53" customWidth="1"/>
    <col min="24" max="24" width="8.5" style="63" customWidth="1"/>
    <col min="25" max="26" width="8.125" style="53" bestFit="1" customWidth="1"/>
    <col min="27" max="27" width="6.875" style="53" bestFit="1" customWidth="1"/>
    <col min="28" max="28" width="8.375" style="53" customWidth="1"/>
    <col min="29" max="30" width="7.375" style="53" customWidth="1"/>
    <col min="31" max="31" width="7.375" style="63" customWidth="1"/>
    <col min="32" max="32" width="11.375" style="63" bestFit="1" customWidth="1"/>
    <col min="33" max="33" width="11" style="63" customWidth="1"/>
    <col min="34" max="34" width="19.375" style="53" customWidth="1"/>
    <col min="35" max="35" width="7.75" style="53" customWidth="1"/>
    <col min="36" max="36" width="10.5" style="149" customWidth="1"/>
    <col min="37" max="37" width="10.5" style="63" customWidth="1"/>
    <col min="38" max="38" width="10.5" style="177" customWidth="1"/>
    <col min="39" max="39" width="13.125" style="63" customWidth="1"/>
    <col min="40" max="40" width="19.375" style="53" customWidth="1"/>
    <col min="41" max="41" width="10.25" style="53" customWidth="1"/>
    <col min="42" max="42" width="10.5" style="63" customWidth="1"/>
    <col min="43" max="43" width="13.125" style="63" customWidth="1"/>
    <col min="44" max="44" width="10.5" style="63" customWidth="1"/>
    <col min="45" max="45" width="15.875" style="63" customWidth="1"/>
    <col min="46" max="46" width="19.375" style="53" customWidth="1"/>
    <col min="47" max="47" width="10.25" style="53" customWidth="1"/>
    <col min="48" max="50" width="10.5" style="63" customWidth="1"/>
    <col min="51" max="51" width="13.125" style="63" customWidth="1"/>
    <col min="52" max="52" width="40.625" style="295" customWidth="1"/>
    <col min="53" max="54" width="11" style="53" customWidth="1"/>
    <col min="55" max="55" width="49.875" style="53" customWidth="1"/>
    <col min="56" max="56" width="20.625" style="170" customWidth="1"/>
    <col min="57" max="60" width="25.625" style="261" customWidth="1"/>
    <col min="61" max="62" width="40.625" style="295" customWidth="1"/>
    <col min="63" max="64" width="11" style="63" customWidth="1"/>
    <col min="65" max="65" width="11" style="162" customWidth="1"/>
    <col min="66" max="66" width="5" style="165" hidden="1" customWidth="1"/>
    <col min="67" max="67" width="5" style="164" hidden="1" customWidth="1"/>
    <col min="68" max="71" width="11" style="165" hidden="1" customWidth="1"/>
    <col min="72" max="72" width="11" style="175" hidden="1" customWidth="1"/>
    <col min="73" max="73" width="11" style="181" hidden="1" customWidth="1"/>
    <col min="74" max="75" width="11" style="182" hidden="1" customWidth="1"/>
    <col min="76" max="76" width="11" style="181" hidden="1" customWidth="1"/>
    <col min="77" max="77" width="11" style="207" hidden="1" customWidth="1"/>
    <col min="78" max="78" width="11" style="202" hidden="1" customWidth="1"/>
    <col min="79" max="79" width="11" style="197" hidden="1" customWidth="1"/>
    <col min="80" max="80" width="11" style="198" hidden="1" customWidth="1"/>
    <col min="81" max="81" width="11" style="205" hidden="1" customWidth="1"/>
    <col min="82" max="82" width="11" style="202" hidden="1" customWidth="1"/>
    <col min="83" max="86" width="11" style="212" hidden="1" customWidth="1"/>
    <col min="87" max="87" width="11" style="223" hidden="1" customWidth="1"/>
    <col min="88" max="88" width="11" style="224" hidden="1" customWidth="1"/>
    <col min="89" max="90" width="11" style="223" hidden="1" customWidth="1"/>
    <col min="91" max="94" width="11" style="229" hidden="1" customWidth="1"/>
    <col min="95" max="16384" width="11" style="63"/>
  </cols>
  <sheetData>
    <row r="1" spans="1:94" s="59" customFormat="1" ht="111.75" customHeight="1" x14ac:dyDescent="0.2">
      <c r="A1" s="106" t="s">
        <v>116</v>
      </c>
      <c r="B1" s="122" t="s">
        <v>267</v>
      </c>
      <c r="C1" s="106" t="s">
        <v>6</v>
      </c>
      <c r="D1" s="122" t="s">
        <v>221</v>
      </c>
      <c r="E1" s="93" t="s">
        <v>5</v>
      </c>
      <c r="F1" s="93" t="s">
        <v>4</v>
      </c>
      <c r="G1" s="93" t="s">
        <v>14</v>
      </c>
      <c r="H1" s="93" t="s">
        <v>1</v>
      </c>
      <c r="I1" s="128" t="s">
        <v>2</v>
      </c>
      <c r="J1" s="94" t="s">
        <v>293</v>
      </c>
      <c r="K1" s="94" t="s">
        <v>294</v>
      </c>
      <c r="L1" s="94" t="s">
        <v>295</v>
      </c>
      <c r="M1" s="106" t="s">
        <v>118</v>
      </c>
      <c r="N1" s="106" t="s">
        <v>81</v>
      </c>
      <c r="O1" s="93" t="s">
        <v>63</v>
      </c>
      <c r="P1" s="93" t="s">
        <v>126</v>
      </c>
      <c r="Q1" s="93" t="s">
        <v>117</v>
      </c>
      <c r="R1" s="106" t="s">
        <v>119</v>
      </c>
      <c r="S1" s="93" t="s">
        <v>3</v>
      </c>
      <c r="T1" s="94" t="s">
        <v>51</v>
      </c>
      <c r="U1" s="95" t="s">
        <v>59</v>
      </c>
      <c r="V1" s="95" t="s">
        <v>60</v>
      </c>
      <c r="W1" s="151" t="s">
        <v>21</v>
      </c>
      <c r="X1" s="47" t="s">
        <v>110</v>
      </c>
      <c r="Y1" s="93" t="s">
        <v>56</v>
      </c>
      <c r="Z1" s="93" t="s">
        <v>57</v>
      </c>
      <c r="AA1" s="150" t="s">
        <v>58</v>
      </c>
      <c r="AB1" s="93" t="s">
        <v>246</v>
      </c>
      <c r="AC1" s="93" t="s">
        <v>247</v>
      </c>
      <c r="AD1" s="150" t="s">
        <v>0</v>
      </c>
      <c r="AE1" s="54" t="s">
        <v>15</v>
      </c>
      <c r="AF1" s="47" t="s">
        <v>276</v>
      </c>
      <c r="AG1" s="48" t="s">
        <v>277</v>
      </c>
      <c r="AH1" s="96" t="s">
        <v>94</v>
      </c>
      <c r="AI1" s="97" t="s">
        <v>93</v>
      </c>
      <c r="AJ1" s="148" t="s">
        <v>96</v>
      </c>
      <c r="AK1" s="55" t="s">
        <v>278</v>
      </c>
      <c r="AL1" s="178" t="s">
        <v>92</v>
      </c>
      <c r="AM1" s="56" t="s">
        <v>279</v>
      </c>
      <c r="AN1" s="98" t="s">
        <v>87</v>
      </c>
      <c r="AO1" s="99" t="s">
        <v>95</v>
      </c>
      <c r="AP1" s="49" t="s">
        <v>97</v>
      </c>
      <c r="AQ1" s="57" t="s">
        <v>280</v>
      </c>
      <c r="AR1" s="57" t="s">
        <v>98</v>
      </c>
      <c r="AS1" s="58" t="s">
        <v>281</v>
      </c>
      <c r="AT1" s="112" t="s">
        <v>131</v>
      </c>
      <c r="AU1" s="113" t="s">
        <v>99</v>
      </c>
      <c r="AV1" s="114" t="s">
        <v>100</v>
      </c>
      <c r="AW1" s="115" t="s">
        <v>282</v>
      </c>
      <c r="AX1" s="115" t="s">
        <v>101</v>
      </c>
      <c r="AY1" s="116" t="s">
        <v>283</v>
      </c>
      <c r="AZ1" s="172" t="s">
        <v>127</v>
      </c>
      <c r="BA1" s="173" t="s">
        <v>128</v>
      </c>
      <c r="BB1" s="173" t="s">
        <v>129</v>
      </c>
      <c r="BC1" s="172" t="s">
        <v>130</v>
      </c>
      <c r="BD1" s="174" t="s">
        <v>288</v>
      </c>
      <c r="BE1" s="256" t="s">
        <v>289</v>
      </c>
      <c r="BF1" s="257" t="s">
        <v>290</v>
      </c>
      <c r="BG1" s="258" t="s">
        <v>291</v>
      </c>
      <c r="BH1" s="259" t="s">
        <v>292</v>
      </c>
      <c r="BI1" s="172" t="s">
        <v>269</v>
      </c>
      <c r="BJ1" s="172" t="s">
        <v>270</v>
      </c>
      <c r="BN1" s="152" t="s">
        <v>268</v>
      </c>
      <c r="BO1" s="163" t="s">
        <v>221</v>
      </c>
      <c r="BP1" s="152" t="s">
        <v>262</v>
      </c>
      <c r="BQ1" s="152" t="s">
        <v>263</v>
      </c>
      <c r="BR1" s="152" t="s">
        <v>264</v>
      </c>
      <c r="BS1" s="152" t="s">
        <v>265</v>
      </c>
      <c r="BT1" s="152" t="s">
        <v>287</v>
      </c>
      <c r="BU1" s="179" t="s">
        <v>297</v>
      </c>
      <c r="BV1" s="152" t="s">
        <v>298</v>
      </c>
      <c r="BW1" s="152" t="s">
        <v>299</v>
      </c>
      <c r="BX1" s="179" t="s">
        <v>300</v>
      </c>
      <c r="BY1" s="206" t="s">
        <v>301</v>
      </c>
      <c r="BZ1" s="199" t="str">
        <f>AF1</f>
        <v>Calculated respirable dust concentration (mg/m3)</v>
      </c>
      <c r="CA1" s="193" t="str">
        <f>R1</f>
        <v>Worker ID</v>
      </c>
      <c r="CB1" s="194" t="str">
        <f>I1</f>
        <v>Date</v>
      </c>
      <c r="CC1" s="203" t="s">
        <v>313</v>
      </c>
      <c r="CD1" s="203" t="s">
        <v>311</v>
      </c>
      <c r="CE1" s="208" t="s">
        <v>310</v>
      </c>
      <c r="CF1" s="208" t="str">
        <f>AK1</f>
        <v>Concentration respirable quartz (mg/m3)</v>
      </c>
      <c r="CG1" s="208" t="s">
        <v>314</v>
      </c>
      <c r="CH1" s="208" t="s">
        <v>312</v>
      </c>
      <c r="CI1" s="218" t="s">
        <v>319</v>
      </c>
      <c r="CJ1" s="219" t="str">
        <f>AQ1</f>
        <v>Concentration respirable cristobalite (mg/m3)</v>
      </c>
      <c r="CK1" s="218" t="s">
        <v>321</v>
      </c>
      <c r="CL1" s="218" t="s">
        <v>320</v>
      </c>
      <c r="CM1" s="225" t="s">
        <v>322</v>
      </c>
      <c r="CN1" s="225" t="str">
        <f>AW1</f>
        <v>Concentration respirable tridymite (mg/m3)</v>
      </c>
      <c r="CO1" s="225" t="s">
        <v>324</v>
      </c>
      <c r="CP1" s="225" t="s">
        <v>323</v>
      </c>
    </row>
    <row r="2" spans="1:94" s="62" customFormat="1" ht="45.75" customHeight="1" x14ac:dyDescent="0.2">
      <c r="A2" s="107"/>
      <c r="B2" s="145" t="str">
        <f>IF(A2="","",BN2)</f>
        <v/>
      </c>
      <c r="C2" s="107"/>
      <c r="D2" s="145" t="str">
        <f>IF(C2="","",BO2)</f>
        <v/>
      </c>
      <c r="E2" s="23"/>
      <c r="F2" s="134"/>
      <c r="G2" s="24"/>
      <c r="H2" s="24"/>
      <c r="I2" s="129"/>
      <c r="J2" s="176"/>
      <c r="K2" s="176"/>
      <c r="L2" s="176"/>
      <c r="M2" s="135"/>
      <c r="N2" s="111"/>
      <c r="O2" s="25"/>
      <c r="P2" s="111"/>
      <c r="Q2" s="27"/>
      <c r="R2" s="132"/>
      <c r="S2" s="24"/>
      <c r="T2" s="38"/>
      <c r="U2" s="39"/>
      <c r="V2" s="39"/>
      <c r="W2" s="13" t="str">
        <f>IF(V2="","",V2-U2)</f>
        <v/>
      </c>
      <c r="X2" s="14" t="str">
        <f>IF(W2="","",W2-BP2)</f>
        <v/>
      </c>
      <c r="Y2" s="39"/>
      <c r="Z2" s="39"/>
      <c r="AA2" s="13" t="str">
        <f>IF(ISERROR(AVERAGE(Y2:Z2)),"",AVERAGE(Y2:Z2))</f>
        <v/>
      </c>
      <c r="AB2" s="41"/>
      <c r="AC2" s="41"/>
      <c r="AD2" s="17" t="str">
        <f>IF(AC2="","",IF(AC2&gt;AB2,((AC2-AB2)*24*60),((1-AB2+AC2)*24*60)))</f>
        <v/>
      </c>
      <c r="AE2" s="15" t="str">
        <f>IF(ISERROR(IF(AD2="","",AA2*AD2)),"",IF(AD2="","",AA2*AD2))</f>
        <v/>
      </c>
      <c r="AF2" s="60" t="str">
        <f t="shared" ref="AF2:AF33" si="0">IF(OR(AE2="",X2=""),"",(1000*X2)/AE2)</f>
        <v/>
      </c>
      <c r="AG2" s="52" t="str">
        <f t="shared" ref="AG2:AG33" si="1">IF(AF2="","",(AF2*(T2/8)))</f>
        <v/>
      </c>
      <c r="AH2" s="43"/>
      <c r="AI2" s="133"/>
      <c r="AJ2" s="50" t="str">
        <f>IF(AI2="","",AI2-BQ2)</f>
        <v/>
      </c>
      <c r="AK2" s="60" t="str">
        <f t="shared" ref="AK2:AK33" si="2">IF(OR(AE2="",AJ2=""),"",(1000*AJ2)/AE2)</f>
        <v/>
      </c>
      <c r="AL2" s="61" t="str">
        <f>IF(BU2&lt;0,BX2,BU2)</f>
        <v/>
      </c>
      <c r="AM2" s="52" t="str">
        <f t="shared" ref="AM2:AM33" si="3">IF(AK2="","",(AK2*(T2/8)))</f>
        <v/>
      </c>
      <c r="AN2" s="46"/>
      <c r="AO2" s="51"/>
      <c r="AP2" s="50" t="str">
        <f>IF(AO2="","",AO2-BR2)</f>
        <v/>
      </c>
      <c r="AQ2" s="60" t="str">
        <f t="shared" ref="AQ2:AQ33" si="4">IF(OR(AE2="",AP2=""),"",(1000*AP2)/AE2)</f>
        <v/>
      </c>
      <c r="AR2" s="61" t="str">
        <f>IF(BV2&lt;0,BX2,BV2)</f>
        <v/>
      </c>
      <c r="AS2" s="52" t="str">
        <f t="shared" ref="AS2:AS33" si="5">IF(AQ2="","",(AQ2*(T2/8)))</f>
        <v/>
      </c>
      <c r="AT2" s="45"/>
      <c r="AU2" s="51"/>
      <c r="AV2" s="50" t="str">
        <f>IF(AU2="","",AU2-BS2)</f>
        <v/>
      </c>
      <c r="AW2" s="60" t="str">
        <f t="shared" ref="AW2:AW33" si="6">IF(OR(AE2="",AV2=""),"",(1000*AV2)/AE2)</f>
        <v/>
      </c>
      <c r="AX2" s="61" t="str">
        <f>IF(BW2&lt;0,BX2,BW2)</f>
        <v/>
      </c>
      <c r="AY2" s="52" t="str">
        <f t="shared" ref="AY2:AY33" si="7">IF(AW2="","",(AW2*(T2/8)))</f>
        <v/>
      </c>
      <c r="AZ2" s="296"/>
      <c r="BA2" s="37"/>
      <c r="BB2" s="37"/>
      <c r="BC2" s="37"/>
      <c r="BD2" s="169" t="str">
        <f>IF(BC2="","",BT2)</f>
        <v/>
      </c>
      <c r="BE2" s="260" t="str">
        <f>IF(BB2="yes",AF2/BD2,"")</f>
        <v/>
      </c>
      <c r="BF2" s="260" t="str">
        <f>IF(BB2="yes",AK2/BD2,"")</f>
        <v/>
      </c>
      <c r="BG2" s="260" t="str">
        <f>IF(BB2="yes",AQ2/BD2,"")</f>
        <v/>
      </c>
      <c r="BH2" s="260" t="str">
        <f>IF(BB2="yes",AW2/BD2,"")</f>
        <v/>
      </c>
      <c r="BI2" s="296"/>
      <c r="BJ2" s="296"/>
      <c r="BN2" s="153" t="e">
        <f>VLOOKUP(A2,'NEPSI sectors'!$A$1:$B$18,2,FALSE)</f>
        <v>#N/A</v>
      </c>
      <c r="BO2" s="164" t="e">
        <f>VLOOKUP(C2,Countries!$A$1:'Countries'!$B$51,2,FALSE)</f>
        <v>#N/A</v>
      </c>
      <c r="BP2" s="153" t="str">
        <f>IF(OR('LOD &amp; Field blanks'!$F$3="no",W2=""),"0",'LOD &amp; Field blanks'!$F$53)</f>
        <v>0</v>
      </c>
      <c r="BQ2" s="153" t="str">
        <f>IF(OR('LOD &amp; Field blanks'!$F$3="no",AI2=""),"0",'LOD &amp; Field blanks'!$H$53)</f>
        <v>0</v>
      </c>
      <c r="BR2" s="153" t="str">
        <f>IF(OR('LOD &amp; Field blanks'!$F$3="no",AO2=""),"0",'LOD &amp; Field blanks'!$I$53)</f>
        <v>0</v>
      </c>
      <c r="BS2" s="153" t="str">
        <f>IF(OR('LOD &amp; Field blanks'!$F$3="no",AU2=""),"0",'LOD &amp; Field blanks'!$J$53)</f>
        <v>0</v>
      </c>
      <c r="BT2" s="153" t="e">
        <f>VLOOKUP('Collection sheet'!BC2,RPE!$A$2:$B$14,2,FALSE)</f>
        <v>#N/A</v>
      </c>
      <c r="BU2" s="180" t="str">
        <f>IF(AJ2="","",AJ2/X2)</f>
        <v/>
      </c>
      <c r="BV2" s="180" t="str">
        <f>IF(AP2="","",AP2/X2)</f>
        <v/>
      </c>
      <c r="BW2" s="180" t="str">
        <f>IF(AV2="","",AV2/X2)</f>
        <v/>
      </c>
      <c r="BX2" s="180">
        <v>0</v>
      </c>
      <c r="BY2" s="201" t="str">
        <f>'LOD &amp; Field blanks'!$M$3</f>
        <v/>
      </c>
      <c r="BZ2" s="201" t="str">
        <f>AF2</f>
        <v/>
      </c>
      <c r="CA2" s="195" t="str">
        <f>IF(R2="","",R2)</f>
        <v/>
      </c>
      <c r="CB2" s="196" t="str">
        <f>IF(I2="","",I2)</f>
        <v/>
      </c>
      <c r="CC2" s="204" t="str">
        <f>IF(BZ2="","",CD2)</f>
        <v/>
      </c>
      <c r="CD2" s="200" t="str">
        <f>IF(W2&lt;BY2,"FALSE","TRUE")</f>
        <v>TRUE</v>
      </c>
      <c r="CE2" s="209" t="str">
        <f>'LOD &amp; Field blanks'!$M$4</f>
        <v/>
      </c>
      <c r="CF2" s="210" t="str">
        <f>AK2</f>
        <v/>
      </c>
      <c r="CG2" s="211" t="str">
        <f>IF(CF2="","",CH2)</f>
        <v/>
      </c>
      <c r="CH2" s="209" t="str">
        <f>IF(AI2&lt;CE2,"FALSE","TRUE")</f>
        <v>TRUE</v>
      </c>
      <c r="CI2" s="220" t="str">
        <f>'LOD &amp; Field blanks'!$M$5</f>
        <v/>
      </c>
      <c r="CJ2" s="221" t="str">
        <f t="shared" ref="CJ2" si="8">AQ2</f>
        <v/>
      </c>
      <c r="CK2" s="222" t="str">
        <f>IF(CJ2="","",CL2)</f>
        <v/>
      </c>
      <c r="CL2" s="220" t="str">
        <f>IF(AO2&lt;CI2,"FALSE","TRUE")</f>
        <v>TRUE</v>
      </c>
      <c r="CM2" s="226" t="str">
        <f>'LOD &amp; Field blanks'!$M$6</f>
        <v/>
      </c>
      <c r="CN2" s="227" t="str">
        <f>AW2</f>
        <v/>
      </c>
      <c r="CO2" s="228" t="str">
        <f>IF(CN2="","",CP2)</f>
        <v/>
      </c>
      <c r="CP2" s="226" t="str">
        <f>IF(AU2&lt;CM2,"FALSE","TRUE")</f>
        <v>TRUE</v>
      </c>
    </row>
    <row r="3" spans="1:94" s="62" customFormat="1" ht="45.75" customHeight="1" x14ac:dyDescent="0.2">
      <c r="A3" s="108"/>
      <c r="B3" s="145" t="str">
        <f t="shared" ref="B3:B66" si="9">IF(A3="","",BN3)</f>
        <v/>
      </c>
      <c r="C3" s="108"/>
      <c r="D3" s="145" t="str">
        <f>IF(C3="","",BO3)</f>
        <v/>
      </c>
      <c r="E3" s="28"/>
      <c r="F3" s="22"/>
      <c r="G3" s="30"/>
      <c r="H3" s="30"/>
      <c r="I3" s="129"/>
      <c r="J3" s="176"/>
      <c r="K3" s="176"/>
      <c r="L3" s="176"/>
      <c r="M3" s="132"/>
      <c r="N3" s="31"/>
      <c r="O3" s="32"/>
      <c r="P3" s="31"/>
      <c r="Q3" s="105"/>
      <c r="R3" s="132"/>
      <c r="S3" s="30"/>
      <c r="T3" s="38"/>
      <c r="U3" s="40"/>
      <c r="V3" s="40"/>
      <c r="W3" s="13" t="str">
        <f t="shared" ref="W3:W66" si="10">IF(V3="","",V3-U3)</f>
        <v/>
      </c>
      <c r="X3" s="14" t="str">
        <f t="shared" ref="X3:X66" si="11">IF(W3="","",W3-BP3)</f>
        <v/>
      </c>
      <c r="Y3" s="40"/>
      <c r="Z3" s="40"/>
      <c r="AA3" s="13" t="str">
        <f>IF(ISERROR(AVERAGE(Y3:Z3)),"",AVERAGE(Y3:Z3))</f>
        <v/>
      </c>
      <c r="AB3" s="41"/>
      <c r="AC3" s="41"/>
      <c r="AD3" s="17" t="str">
        <f>IF(AC3="","",IF(AC3&gt;AB3,((AC3-AB3)*24*60),((1-AB3+AC3)*24*60)))</f>
        <v/>
      </c>
      <c r="AE3" s="15" t="str">
        <f>IF(ISERROR(IF(AD3="","",AA3*AD3)),"",IF(AD3="","",AA3*AD3))</f>
        <v/>
      </c>
      <c r="AF3" s="60" t="str">
        <f t="shared" si="0"/>
        <v/>
      </c>
      <c r="AG3" s="52" t="str">
        <f t="shared" si="1"/>
        <v/>
      </c>
      <c r="AH3" s="44"/>
      <c r="AI3" s="51"/>
      <c r="AJ3" s="50" t="str">
        <f t="shared" ref="AJ3:AJ66" si="12">IF(AI3="","",AI3-BQ3)</f>
        <v/>
      </c>
      <c r="AK3" s="60" t="str">
        <f t="shared" si="2"/>
        <v/>
      </c>
      <c r="AL3" s="61" t="str">
        <f t="shared" ref="AL3:AL66" si="13">IF(BU3&lt;0,BX3,BU3)</f>
        <v/>
      </c>
      <c r="AM3" s="52" t="str">
        <f t="shared" si="3"/>
        <v/>
      </c>
      <c r="AN3" s="45"/>
      <c r="AO3" s="51"/>
      <c r="AP3" s="50" t="str">
        <f t="shared" ref="AP3:AP66" si="14">IF(AO3="","",AO3-BR3)</f>
        <v/>
      </c>
      <c r="AQ3" s="60" t="str">
        <f t="shared" si="4"/>
        <v/>
      </c>
      <c r="AR3" s="61" t="str">
        <f t="shared" ref="AR3:AR66" si="15">IF(BV3&lt;0,BX3,BV3)</f>
        <v/>
      </c>
      <c r="AS3" s="52" t="str">
        <f t="shared" si="5"/>
        <v/>
      </c>
      <c r="AT3" s="45"/>
      <c r="AU3" s="51"/>
      <c r="AV3" s="50" t="str">
        <f t="shared" ref="AV3:AV66" si="16">IF(AU3="","",AU3-BS3)</f>
        <v/>
      </c>
      <c r="AW3" s="60" t="str">
        <f t="shared" si="6"/>
        <v/>
      </c>
      <c r="AX3" s="61" t="str">
        <f t="shared" ref="AX3:AX66" si="17">IF(BW3&lt;0,BX3,BW3)</f>
        <v/>
      </c>
      <c r="AY3" s="52" t="str">
        <f t="shared" si="7"/>
        <v/>
      </c>
      <c r="AZ3" s="297"/>
      <c r="BA3" s="36"/>
      <c r="BB3" s="36"/>
      <c r="BC3" s="36"/>
      <c r="BD3" s="169" t="str">
        <f t="shared" ref="BD3:BD66" si="18">IF(BC3="","",BT3)</f>
        <v/>
      </c>
      <c r="BE3" s="260" t="str">
        <f t="shared" ref="BE3:BE66" si="19">IF(BB3="yes",AF3/BD3,"")</f>
        <v/>
      </c>
      <c r="BF3" s="260" t="str">
        <f t="shared" ref="BF3:BF66" si="20">IF(BB3="yes",AK3/BD3,"")</f>
        <v/>
      </c>
      <c r="BG3" s="260" t="str">
        <f t="shared" ref="BG3:BG66" si="21">IF(BB3="yes",AQ3/BD3,"")</f>
        <v/>
      </c>
      <c r="BH3" s="260" t="str">
        <f t="shared" ref="BH3:BH66" si="22">IF(BB3="yes",AW3/BD3,"")</f>
        <v/>
      </c>
      <c r="BI3" s="297"/>
      <c r="BJ3" s="297"/>
      <c r="BN3" s="153" t="e">
        <f>VLOOKUP(A3,'NEPSI sectors'!$A$1:$B$18,2,FALSE)</f>
        <v>#N/A</v>
      </c>
      <c r="BO3" s="164" t="e">
        <f>VLOOKUP(C3,Countries!$A$1:'Countries'!$B$51,2,FALSE)</f>
        <v>#N/A</v>
      </c>
      <c r="BP3" s="153" t="str">
        <f>IF(OR('LOD &amp; Field blanks'!$F$3="no",W3=""),"0",'LOD &amp; Field blanks'!$F$53)</f>
        <v>0</v>
      </c>
      <c r="BQ3" s="153" t="str">
        <f>IF(OR('LOD &amp; Field blanks'!$F$3="no",AI3=""),"0",'LOD &amp; Field blanks'!$H$53)</f>
        <v>0</v>
      </c>
      <c r="BR3" s="153" t="str">
        <f>IF(OR('LOD &amp; Field blanks'!$F$3="no",AO3=""),"0",'LOD &amp; Field blanks'!$I$53)</f>
        <v>0</v>
      </c>
      <c r="BS3" s="153" t="str">
        <f>IF(OR('LOD &amp; Field blanks'!$F$3="no",AU3=""),"0",'LOD &amp; Field blanks'!$J$53)</f>
        <v>0</v>
      </c>
      <c r="BT3" s="153" t="e">
        <f>VLOOKUP('Collection sheet'!BC3,RPE!$A$2:$B$14,2,FALSE)</f>
        <v>#N/A</v>
      </c>
      <c r="BU3" s="180" t="str">
        <f t="shared" ref="BU3:BU66" si="23">IF(AJ3="","",AJ3/X3)</f>
        <v/>
      </c>
      <c r="BV3" s="180" t="str">
        <f t="shared" ref="BV3:BV66" si="24">IF(AP3="","",AP3/X3)</f>
        <v/>
      </c>
      <c r="BW3" s="180" t="str">
        <f t="shared" ref="BW3:BW66" si="25">IF(AV3="","",AV3/X3)</f>
        <v/>
      </c>
      <c r="BX3" s="180">
        <v>0</v>
      </c>
      <c r="BY3" s="201" t="str">
        <f>'LOD &amp; Field blanks'!$M$3</f>
        <v/>
      </c>
      <c r="BZ3" s="201" t="str">
        <f t="shared" ref="BZ3:BZ66" si="26">AF3</f>
        <v/>
      </c>
      <c r="CA3" s="195" t="str">
        <f t="shared" ref="CA3:CA66" si="27">IF(R3="","",R3)</f>
        <v/>
      </c>
      <c r="CB3" s="196" t="str">
        <f t="shared" ref="CB3:CB66" si="28">IF(I3="","",I3)</f>
        <v/>
      </c>
      <c r="CC3" s="204" t="str">
        <f t="shared" ref="CC3:CC66" si="29">IF(BZ3="","",CD3)</f>
        <v/>
      </c>
      <c r="CD3" s="200" t="str">
        <f t="shared" ref="CD3:CD66" si="30">IF(W3&lt;BY3,"FALSE","TRUE")</f>
        <v>TRUE</v>
      </c>
      <c r="CE3" s="209" t="str">
        <f>'LOD &amp; Field blanks'!$M$4</f>
        <v/>
      </c>
      <c r="CF3" s="210" t="str">
        <f t="shared" ref="CF3:CF66" si="31">AK3</f>
        <v/>
      </c>
      <c r="CG3" s="211" t="str">
        <f t="shared" ref="CG3:CG66" si="32">IF(CF3="","",CH3)</f>
        <v/>
      </c>
      <c r="CH3" s="209" t="str">
        <f t="shared" ref="CH3:CH66" si="33">IF(AI3&lt;CE3,"FALSE","TRUE")</f>
        <v>TRUE</v>
      </c>
      <c r="CI3" s="220" t="str">
        <f>'LOD &amp; Field blanks'!$M$5</f>
        <v/>
      </c>
      <c r="CJ3" s="221" t="str">
        <f t="shared" ref="CJ3:CJ66" si="34">AQ3</f>
        <v/>
      </c>
      <c r="CK3" s="222" t="str">
        <f t="shared" ref="CK3:CK66" si="35">IF(CJ3="","",CL3)</f>
        <v/>
      </c>
      <c r="CL3" s="220" t="str">
        <f t="shared" ref="CL3:CL66" si="36">IF(AO3&lt;CI3,"FALSE","TRUE")</f>
        <v>TRUE</v>
      </c>
      <c r="CM3" s="226" t="str">
        <f>'LOD &amp; Field blanks'!$M$6</f>
        <v/>
      </c>
      <c r="CN3" s="227" t="str">
        <f t="shared" ref="CN3:CN66" si="37">AW3</f>
        <v/>
      </c>
      <c r="CO3" s="228" t="str">
        <f t="shared" ref="CO3:CO66" si="38">IF(CN3="","",CP3)</f>
        <v/>
      </c>
      <c r="CP3" s="226" t="str">
        <f t="shared" ref="CP3:CP66" si="39">IF(AU3&lt;CM3,"FALSE","TRUE")</f>
        <v>TRUE</v>
      </c>
    </row>
    <row r="4" spans="1:94" s="62" customFormat="1" ht="45.75" customHeight="1" x14ac:dyDescent="0.2">
      <c r="A4" s="108"/>
      <c r="B4" s="145" t="str">
        <f t="shared" si="9"/>
        <v/>
      </c>
      <c r="C4" s="108"/>
      <c r="D4" s="145" t="str">
        <f>IF(C4="","",BO4)</f>
        <v/>
      </c>
      <c r="E4" s="28"/>
      <c r="F4" s="22"/>
      <c r="G4" s="30"/>
      <c r="H4" s="30"/>
      <c r="I4" s="129"/>
      <c r="J4" s="176"/>
      <c r="K4" s="176"/>
      <c r="L4" s="176"/>
      <c r="M4" s="132"/>
      <c r="N4" s="32"/>
      <c r="O4" s="32"/>
      <c r="P4" s="25"/>
      <c r="Q4" s="34"/>
      <c r="R4" s="132"/>
      <c r="S4" s="24"/>
      <c r="T4" s="38"/>
      <c r="U4" s="40"/>
      <c r="V4" s="40"/>
      <c r="W4" s="13" t="str">
        <f t="shared" si="10"/>
        <v/>
      </c>
      <c r="X4" s="14" t="str">
        <f t="shared" si="11"/>
        <v/>
      </c>
      <c r="Y4" s="40"/>
      <c r="Z4" s="40"/>
      <c r="AA4" s="13" t="str">
        <f>IF(ISERROR(AVERAGE(Y4:Z4)),"",AVERAGE(Y4:Z4))</f>
        <v/>
      </c>
      <c r="AB4" s="41"/>
      <c r="AC4" s="41"/>
      <c r="AD4" s="17" t="str">
        <f t="shared" ref="AD4:AD67" si="40">IF(AC4="","",IF(AC4&gt;AB4,((AC4-AB4)*24*60),((1-AB4+AC4)*24*60)))</f>
        <v/>
      </c>
      <c r="AE4" s="15" t="str">
        <f t="shared" ref="AE4:AE67" si="41">IF(ISERROR(IF(AD4="","",AA4*AD4)),"",IF(AD4="","",AA4*AD4))</f>
        <v/>
      </c>
      <c r="AF4" s="60" t="str">
        <f t="shared" si="0"/>
        <v/>
      </c>
      <c r="AG4" s="52" t="str">
        <f t="shared" si="1"/>
        <v/>
      </c>
      <c r="AH4" s="44"/>
      <c r="AI4" s="51"/>
      <c r="AJ4" s="50" t="str">
        <f t="shared" si="12"/>
        <v/>
      </c>
      <c r="AK4" s="60" t="str">
        <f t="shared" si="2"/>
        <v/>
      </c>
      <c r="AL4" s="61" t="str">
        <f t="shared" si="13"/>
        <v/>
      </c>
      <c r="AM4" s="52" t="str">
        <f t="shared" si="3"/>
        <v/>
      </c>
      <c r="AN4" s="45"/>
      <c r="AO4" s="51"/>
      <c r="AP4" s="50" t="str">
        <f t="shared" si="14"/>
        <v/>
      </c>
      <c r="AQ4" s="60" t="str">
        <f t="shared" si="4"/>
        <v/>
      </c>
      <c r="AR4" s="61" t="str">
        <f t="shared" si="15"/>
        <v/>
      </c>
      <c r="AS4" s="52" t="str">
        <f t="shared" si="5"/>
        <v/>
      </c>
      <c r="AT4" s="45"/>
      <c r="AU4" s="51"/>
      <c r="AV4" s="50" t="str">
        <f t="shared" si="16"/>
        <v/>
      </c>
      <c r="AW4" s="60" t="str">
        <f t="shared" si="6"/>
        <v/>
      </c>
      <c r="AX4" s="61" t="str">
        <f t="shared" si="17"/>
        <v/>
      </c>
      <c r="AY4" s="52" t="str">
        <f t="shared" si="7"/>
        <v/>
      </c>
      <c r="AZ4" s="297"/>
      <c r="BA4" s="36"/>
      <c r="BB4" s="36"/>
      <c r="BC4" s="36"/>
      <c r="BD4" s="169" t="str">
        <f t="shared" si="18"/>
        <v/>
      </c>
      <c r="BE4" s="260" t="str">
        <f t="shared" si="19"/>
        <v/>
      </c>
      <c r="BF4" s="260" t="str">
        <f t="shared" si="20"/>
        <v/>
      </c>
      <c r="BG4" s="260" t="str">
        <f t="shared" si="21"/>
        <v/>
      </c>
      <c r="BH4" s="260" t="str">
        <f t="shared" si="22"/>
        <v/>
      </c>
      <c r="BI4" s="297"/>
      <c r="BJ4" s="297"/>
      <c r="BN4" s="153" t="e">
        <f>VLOOKUP(A4,'NEPSI sectors'!$A$1:$B$18,2,FALSE)</f>
        <v>#N/A</v>
      </c>
      <c r="BO4" s="164" t="e">
        <f>VLOOKUP(C4,Countries!$A$1:'Countries'!$B$51,2,FALSE)</f>
        <v>#N/A</v>
      </c>
      <c r="BP4" s="153" t="str">
        <f>IF(OR('LOD &amp; Field blanks'!$F$3="no",W4=""),"0",'LOD &amp; Field blanks'!$F$53)</f>
        <v>0</v>
      </c>
      <c r="BQ4" s="153" t="str">
        <f>IF(OR('LOD &amp; Field blanks'!$F$3="no",AI4=""),"0",'LOD &amp; Field blanks'!$H$53)</f>
        <v>0</v>
      </c>
      <c r="BR4" s="153" t="str">
        <f>IF(OR('LOD &amp; Field blanks'!$F$3="no",AO4=""),"0",'LOD &amp; Field blanks'!$I$53)</f>
        <v>0</v>
      </c>
      <c r="BS4" s="153" t="str">
        <f>IF(OR('LOD &amp; Field blanks'!$F$3="no",AU4=""),"0",'LOD &amp; Field blanks'!$J$53)</f>
        <v>0</v>
      </c>
      <c r="BT4" s="153" t="e">
        <f>VLOOKUP('Collection sheet'!BC4,RPE!$A$2:$B$14,2,FALSE)</f>
        <v>#N/A</v>
      </c>
      <c r="BU4" s="180" t="str">
        <f t="shared" si="23"/>
        <v/>
      </c>
      <c r="BV4" s="180" t="str">
        <f t="shared" si="24"/>
        <v/>
      </c>
      <c r="BW4" s="180" t="str">
        <f t="shared" si="25"/>
        <v/>
      </c>
      <c r="BX4" s="180">
        <v>0</v>
      </c>
      <c r="BY4" s="201" t="str">
        <f>'LOD &amp; Field blanks'!$M$3</f>
        <v/>
      </c>
      <c r="BZ4" s="201" t="str">
        <f t="shared" si="26"/>
        <v/>
      </c>
      <c r="CA4" s="195" t="str">
        <f t="shared" si="27"/>
        <v/>
      </c>
      <c r="CB4" s="196" t="str">
        <f t="shared" si="28"/>
        <v/>
      </c>
      <c r="CC4" s="204" t="str">
        <f t="shared" si="29"/>
        <v/>
      </c>
      <c r="CD4" s="200" t="str">
        <f t="shared" si="30"/>
        <v>TRUE</v>
      </c>
      <c r="CE4" s="209" t="str">
        <f>'LOD &amp; Field blanks'!$M$4</f>
        <v/>
      </c>
      <c r="CF4" s="210" t="str">
        <f t="shared" si="31"/>
        <v/>
      </c>
      <c r="CG4" s="211" t="str">
        <f t="shared" si="32"/>
        <v/>
      </c>
      <c r="CH4" s="209" t="str">
        <f t="shared" si="33"/>
        <v>TRUE</v>
      </c>
      <c r="CI4" s="220" t="str">
        <f>'LOD &amp; Field blanks'!$M$5</f>
        <v/>
      </c>
      <c r="CJ4" s="221" t="str">
        <f t="shared" si="34"/>
        <v/>
      </c>
      <c r="CK4" s="222" t="str">
        <f t="shared" si="35"/>
        <v/>
      </c>
      <c r="CL4" s="220" t="str">
        <f t="shared" si="36"/>
        <v>TRUE</v>
      </c>
      <c r="CM4" s="226" t="str">
        <f>'LOD &amp; Field blanks'!$M$6</f>
        <v/>
      </c>
      <c r="CN4" s="227" t="str">
        <f t="shared" si="37"/>
        <v/>
      </c>
      <c r="CO4" s="228" t="str">
        <f t="shared" si="38"/>
        <v/>
      </c>
      <c r="CP4" s="226" t="str">
        <f t="shared" si="39"/>
        <v>TRUE</v>
      </c>
    </row>
    <row r="5" spans="1:94" s="62" customFormat="1" ht="45.75" customHeight="1" x14ac:dyDescent="0.2">
      <c r="A5" s="108"/>
      <c r="B5" s="145" t="str">
        <f t="shared" si="9"/>
        <v/>
      </c>
      <c r="C5" s="108"/>
      <c r="D5" s="145" t="str">
        <f t="shared" ref="D5:D68" si="42">IF(C5="","",BO5)</f>
        <v/>
      </c>
      <c r="E5" s="28"/>
      <c r="F5" s="22"/>
      <c r="G5" s="30"/>
      <c r="H5" s="30"/>
      <c r="I5" s="129"/>
      <c r="J5" s="176"/>
      <c r="K5" s="176"/>
      <c r="L5" s="176"/>
      <c r="M5" s="132"/>
      <c r="N5" s="32"/>
      <c r="O5" s="32"/>
      <c r="P5" s="25"/>
      <c r="Q5" s="34"/>
      <c r="R5" s="132"/>
      <c r="S5" s="24"/>
      <c r="T5" s="38"/>
      <c r="U5" s="40"/>
      <c r="V5" s="40"/>
      <c r="W5" s="13" t="str">
        <f t="shared" si="10"/>
        <v/>
      </c>
      <c r="X5" s="14" t="str">
        <f t="shared" si="11"/>
        <v/>
      </c>
      <c r="Y5" s="40"/>
      <c r="Z5" s="40"/>
      <c r="AA5" s="13" t="str">
        <f t="shared" ref="AA5:AA68" si="43">IF(ISERROR(AVERAGE(Y5:Z5)),"",AVERAGE(Y5:Z5))</f>
        <v/>
      </c>
      <c r="AB5" s="41"/>
      <c r="AC5" s="41"/>
      <c r="AD5" s="17" t="str">
        <f t="shared" si="40"/>
        <v/>
      </c>
      <c r="AE5" s="15" t="str">
        <f t="shared" si="41"/>
        <v/>
      </c>
      <c r="AF5" s="60" t="str">
        <f t="shared" si="0"/>
        <v/>
      </c>
      <c r="AG5" s="52" t="str">
        <f t="shared" si="1"/>
        <v/>
      </c>
      <c r="AH5" s="44"/>
      <c r="AI5" s="51"/>
      <c r="AJ5" s="50" t="str">
        <f t="shared" si="12"/>
        <v/>
      </c>
      <c r="AK5" s="60" t="str">
        <f t="shared" si="2"/>
        <v/>
      </c>
      <c r="AL5" s="61" t="str">
        <f t="shared" si="13"/>
        <v/>
      </c>
      <c r="AM5" s="52" t="str">
        <f t="shared" si="3"/>
        <v/>
      </c>
      <c r="AN5" s="45"/>
      <c r="AO5" s="51"/>
      <c r="AP5" s="50" t="str">
        <f t="shared" si="14"/>
        <v/>
      </c>
      <c r="AQ5" s="60" t="str">
        <f t="shared" si="4"/>
        <v/>
      </c>
      <c r="AR5" s="61" t="str">
        <f t="shared" si="15"/>
        <v/>
      </c>
      <c r="AS5" s="52" t="str">
        <f t="shared" si="5"/>
        <v/>
      </c>
      <c r="AT5" s="45"/>
      <c r="AU5" s="51"/>
      <c r="AV5" s="50" t="str">
        <f t="shared" si="16"/>
        <v/>
      </c>
      <c r="AW5" s="60" t="str">
        <f t="shared" si="6"/>
        <v/>
      </c>
      <c r="AX5" s="61" t="str">
        <f t="shared" si="17"/>
        <v/>
      </c>
      <c r="AY5" s="52" t="str">
        <f t="shared" si="7"/>
        <v/>
      </c>
      <c r="AZ5" s="297"/>
      <c r="BA5" s="36"/>
      <c r="BB5" s="36"/>
      <c r="BC5" s="36"/>
      <c r="BD5" s="169" t="str">
        <f t="shared" si="18"/>
        <v/>
      </c>
      <c r="BE5" s="260" t="str">
        <f t="shared" si="19"/>
        <v/>
      </c>
      <c r="BF5" s="260" t="str">
        <f t="shared" si="20"/>
        <v/>
      </c>
      <c r="BG5" s="260" t="str">
        <f t="shared" si="21"/>
        <v/>
      </c>
      <c r="BH5" s="260" t="str">
        <f t="shared" si="22"/>
        <v/>
      </c>
      <c r="BI5" s="297"/>
      <c r="BJ5" s="297"/>
      <c r="BN5" s="153" t="e">
        <f>VLOOKUP(A5,'NEPSI sectors'!$A$1:$B$18,2,FALSE)</f>
        <v>#N/A</v>
      </c>
      <c r="BO5" s="164" t="e">
        <f>VLOOKUP(C5,Countries!$A$1:'Countries'!$B$51,2,FALSE)</f>
        <v>#N/A</v>
      </c>
      <c r="BP5" s="153" t="str">
        <f>IF(OR('LOD &amp; Field blanks'!$F$3="no",W5=""),"0",'LOD &amp; Field blanks'!$F$53)</f>
        <v>0</v>
      </c>
      <c r="BQ5" s="153" t="str">
        <f>IF(OR('LOD &amp; Field blanks'!$F$3="no",AI5=""),"0",'LOD &amp; Field blanks'!$H$53)</f>
        <v>0</v>
      </c>
      <c r="BR5" s="153" t="str">
        <f>IF(OR('LOD &amp; Field blanks'!$F$3="no",AO5=""),"0",'LOD &amp; Field blanks'!$I$53)</f>
        <v>0</v>
      </c>
      <c r="BS5" s="153" t="str">
        <f>IF(OR('LOD &amp; Field blanks'!$F$3="no",AU5=""),"0",'LOD &amp; Field blanks'!$J$53)</f>
        <v>0</v>
      </c>
      <c r="BT5" s="153" t="e">
        <f>VLOOKUP('Collection sheet'!BC5,RPE!$A$2:$B$14,2,FALSE)</f>
        <v>#N/A</v>
      </c>
      <c r="BU5" s="180" t="str">
        <f t="shared" si="23"/>
        <v/>
      </c>
      <c r="BV5" s="180" t="str">
        <f t="shared" si="24"/>
        <v/>
      </c>
      <c r="BW5" s="180" t="str">
        <f t="shared" si="25"/>
        <v/>
      </c>
      <c r="BX5" s="180">
        <v>0</v>
      </c>
      <c r="BY5" s="201" t="str">
        <f>'LOD &amp; Field blanks'!$M$3</f>
        <v/>
      </c>
      <c r="BZ5" s="201" t="str">
        <f t="shared" si="26"/>
        <v/>
      </c>
      <c r="CA5" s="195" t="str">
        <f t="shared" si="27"/>
        <v/>
      </c>
      <c r="CB5" s="196" t="str">
        <f t="shared" si="28"/>
        <v/>
      </c>
      <c r="CC5" s="204" t="str">
        <f t="shared" si="29"/>
        <v/>
      </c>
      <c r="CD5" s="200" t="str">
        <f t="shared" si="30"/>
        <v>TRUE</v>
      </c>
      <c r="CE5" s="209" t="str">
        <f>'LOD &amp; Field blanks'!$M$4</f>
        <v/>
      </c>
      <c r="CF5" s="210" t="str">
        <f t="shared" si="31"/>
        <v/>
      </c>
      <c r="CG5" s="211" t="str">
        <f t="shared" si="32"/>
        <v/>
      </c>
      <c r="CH5" s="209" t="str">
        <f t="shared" si="33"/>
        <v>TRUE</v>
      </c>
      <c r="CI5" s="220" t="str">
        <f>'LOD &amp; Field blanks'!$M$5</f>
        <v/>
      </c>
      <c r="CJ5" s="221" t="str">
        <f t="shared" si="34"/>
        <v/>
      </c>
      <c r="CK5" s="222" t="str">
        <f t="shared" si="35"/>
        <v/>
      </c>
      <c r="CL5" s="220" t="str">
        <f t="shared" si="36"/>
        <v>TRUE</v>
      </c>
      <c r="CM5" s="226" t="str">
        <f>'LOD &amp; Field blanks'!$M$6</f>
        <v/>
      </c>
      <c r="CN5" s="227" t="str">
        <f t="shared" si="37"/>
        <v/>
      </c>
      <c r="CO5" s="228" t="str">
        <f t="shared" si="38"/>
        <v/>
      </c>
      <c r="CP5" s="226" t="str">
        <f t="shared" si="39"/>
        <v>TRUE</v>
      </c>
    </row>
    <row r="6" spans="1:94" s="62" customFormat="1" ht="45.75" customHeight="1" x14ac:dyDescent="0.2">
      <c r="A6" s="108"/>
      <c r="B6" s="145" t="str">
        <f t="shared" si="9"/>
        <v/>
      </c>
      <c r="C6" s="108"/>
      <c r="D6" s="145" t="str">
        <f t="shared" si="42"/>
        <v/>
      </c>
      <c r="E6" s="28"/>
      <c r="F6" s="22"/>
      <c r="G6" s="30"/>
      <c r="H6" s="30"/>
      <c r="I6" s="129"/>
      <c r="J6" s="176"/>
      <c r="K6" s="176"/>
      <c r="L6" s="176"/>
      <c r="M6" s="132"/>
      <c r="N6" s="32"/>
      <c r="O6" s="32"/>
      <c r="P6" s="25"/>
      <c r="Q6" s="34"/>
      <c r="R6" s="132"/>
      <c r="S6" s="24"/>
      <c r="T6" s="38"/>
      <c r="U6" s="40"/>
      <c r="V6" s="40"/>
      <c r="W6" s="13" t="str">
        <f t="shared" si="10"/>
        <v/>
      </c>
      <c r="X6" s="14" t="str">
        <f t="shared" si="11"/>
        <v/>
      </c>
      <c r="Y6" s="40"/>
      <c r="Z6" s="40"/>
      <c r="AA6" s="13" t="str">
        <f t="shared" si="43"/>
        <v/>
      </c>
      <c r="AB6" s="41"/>
      <c r="AC6" s="41"/>
      <c r="AD6" s="17" t="str">
        <f t="shared" si="40"/>
        <v/>
      </c>
      <c r="AE6" s="15" t="str">
        <f t="shared" si="41"/>
        <v/>
      </c>
      <c r="AF6" s="60" t="str">
        <f t="shared" si="0"/>
        <v/>
      </c>
      <c r="AG6" s="52" t="str">
        <f t="shared" si="1"/>
        <v/>
      </c>
      <c r="AH6" s="44"/>
      <c r="AI6" s="51"/>
      <c r="AJ6" s="50" t="str">
        <f t="shared" si="12"/>
        <v/>
      </c>
      <c r="AK6" s="60" t="str">
        <f t="shared" si="2"/>
        <v/>
      </c>
      <c r="AL6" s="61" t="str">
        <f t="shared" si="13"/>
        <v/>
      </c>
      <c r="AM6" s="52" t="str">
        <f t="shared" si="3"/>
        <v/>
      </c>
      <c r="AN6" s="45"/>
      <c r="AO6" s="51"/>
      <c r="AP6" s="50" t="str">
        <f t="shared" si="14"/>
        <v/>
      </c>
      <c r="AQ6" s="60" t="str">
        <f t="shared" si="4"/>
        <v/>
      </c>
      <c r="AR6" s="61" t="str">
        <f t="shared" si="15"/>
        <v/>
      </c>
      <c r="AS6" s="52" t="str">
        <f t="shared" si="5"/>
        <v/>
      </c>
      <c r="AT6" s="45"/>
      <c r="AU6" s="51"/>
      <c r="AV6" s="50" t="str">
        <f t="shared" si="16"/>
        <v/>
      </c>
      <c r="AW6" s="60" t="str">
        <f t="shared" si="6"/>
        <v/>
      </c>
      <c r="AX6" s="61" t="str">
        <f t="shared" si="17"/>
        <v/>
      </c>
      <c r="AY6" s="52" t="str">
        <f t="shared" si="7"/>
        <v/>
      </c>
      <c r="AZ6" s="297"/>
      <c r="BA6" s="36"/>
      <c r="BB6" s="36"/>
      <c r="BC6" s="36"/>
      <c r="BD6" s="169" t="str">
        <f t="shared" si="18"/>
        <v/>
      </c>
      <c r="BE6" s="260" t="str">
        <f t="shared" si="19"/>
        <v/>
      </c>
      <c r="BF6" s="260" t="str">
        <f t="shared" si="20"/>
        <v/>
      </c>
      <c r="BG6" s="260" t="str">
        <f t="shared" si="21"/>
        <v/>
      </c>
      <c r="BH6" s="260" t="str">
        <f t="shared" si="22"/>
        <v/>
      </c>
      <c r="BI6" s="297"/>
      <c r="BJ6" s="297"/>
      <c r="BN6" s="153" t="e">
        <f>VLOOKUP(A6,'NEPSI sectors'!$A$1:$B$18,2,FALSE)</f>
        <v>#N/A</v>
      </c>
      <c r="BO6" s="164" t="e">
        <f>VLOOKUP(C6,Countries!$A$1:'Countries'!$B$51,2,FALSE)</f>
        <v>#N/A</v>
      </c>
      <c r="BP6" s="153" t="str">
        <f>IF(OR('LOD &amp; Field blanks'!$F$3="no",W6=""),"0",'LOD &amp; Field blanks'!$F$53)</f>
        <v>0</v>
      </c>
      <c r="BQ6" s="153" t="str">
        <f>IF(OR('LOD &amp; Field blanks'!$F$3="no",AI6=""),"0",'LOD &amp; Field blanks'!$H$53)</f>
        <v>0</v>
      </c>
      <c r="BR6" s="153" t="str">
        <f>IF(OR('LOD &amp; Field blanks'!$F$3="no",AO6=""),"0",'LOD &amp; Field blanks'!$I$53)</f>
        <v>0</v>
      </c>
      <c r="BS6" s="153" t="str">
        <f>IF(OR('LOD &amp; Field blanks'!$F$3="no",AU6=""),"0",'LOD &amp; Field blanks'!$J$53)</f>
        <v>0</v>
      </c>
      <c r="BT6" s="153" t="e">
        <f>VLOOKUP('Collection sheet'!BC6,RPE!$A$2:$B$14,2,FALSE)</f>
        <v>#N/A</v>
      </c>
      <c r="BU6" s="180" t="str">
        <f t="shared" si="23"/>
        <v/>
      </c>
      <c r="BV6" s="180" t="str">
        <f t="shared" si="24"/>
        <v/>
      </c>
      <c r="BW6" s="180" t="str">
        <f t="shared" si="25"/>
        <v/>
      </c>
      <c r="BX6" s="180">
        <v>0</v>
      </c>
      <c r="BY6" s="201" t="str">
        <f>'LOD &amp; Field blanks'!$M$3</f>
        <v/>
      </c>
      <c r="BZ6" s="201" t="str">
        <f t="shared" si="26"/>
        <v/>
      </c>
      <c r="CA6" s="195" t="str">
        <f t="shared" si="27"/>
        <v/>
      </c>
      <c r="CB6" s="196" t="str">
        <f t="shared" si="28"/>
        <v/>
      </c>
      <c r="CC6" s="204" t="str">
        <f t="shared" si="29"/>
        <v/>
      </c>
      <c r="CD6" s="200" t="str">
        <f t="shared" si="30"/>
        <v>TRUE</v>
      </c>
      <c r="CE6" s="209" t="str">
        <f>'LOD &amp; Field blanks'!$M$4</f>
        <v/>
      </c>
      <c r="CF6" s="210" t="str">
        <f t="shared" si="31"/>
        <v/>
      </c>
      <c r="CG6" s="211" t="str">
        <f t="shared" si="32"/>
        <v/>
      </c>
      <c r="CH6" s="209" t="str">
        <f t="shared" si="33"/>
        <v>TRUE</v>
      </c>
      <c r="CI6" s="220" t="str">
        <f>'LOD &amp; Field blanks'!$M$5</f>
        <v/>
      </c>
      <c r="CJ6" s="221" t="str">
        <f t="shared" si="34"/>
        <v/>
      </c>
      <c r="CK6" s="222" t="str">
        <f t="shared" si="35"/>
        <v/>
      </c>
      <c r="CL6" s="220" t="str">
        <f t="shared" si="36"/>
        <v>TRUE</v>
      </c>
      <c r="CM6" s="226" t="str">
        <f>'LOD &amp; Field blanks'!$M$6</f>
        <v/>
      </c>
      <c r="CN6" s="227" t="str">
        <f t="shared" si="37"/>
        <v/>
      </c>
      <c r="CO6" s="228" t="str">
        <f t="shared" si="38"/>
        <v/>
      </c>
      <c r="CP6" s="226" t="str">
        <f t="shared" si="39"/>
        <v>TRUE</v>
      </c>
    </row>
    <row r="7" spans="1:94" s="62" customFormat="1" ht="45.75" customHeight="1" x14ac:dyDescent="0.2">
      <c r="A7" s="108"/>
      <c r="B7" s="145" t="str">
        <f t="shared" si="9"/>
        <v/>
      </c>
      <c r="C7" s="108"/>
      <c r="D7" s="145" t="str">
        <f t="shared" si="42"/>
        <v/>
      </c>
      <c r="E7" s="28"/>
      <c r="F7" s="22"/>
      <c r="G7" s="30"/>
      <c r="H7" s="30"/>
      <c r="I7" s="129"/>
      <c r="J7" s="176"/>
      <c r="K7" s="176"/>
      <c r="L7" s="176"/>
      <c r="M7" s="132"/>
      <c r="N7" s="32"/>
      <c r="O7" s="32"/>
      <c r="P7" s="25"/>
      <c r="Q7" s="34"/>
      <c r="R7" s="132"/>
      <c r="S7" s="24"/>
      <c r="T7" s="38"/>
      <c r="U7" s="40"/>
      <c r="V7" s="40"/>
      <c r="W7" s="13" t="str">
        <f t="shared" si="10"/>
        <v/>
      </c>
      <c r="X7" s="14" t="str">
        <f t="shared" si="11"/>
        <v/>
      </c>
      <c r="Y7" s="40"/>
      <c r="Z7" s="40"/>
      <c r="AA7" s="13" t="str">
        <f t="shared" si="43"/>
        <v/>
      </c>
      <c r="AB7" s="41"/>
      <c r="AC7" s="41"/>
      <c r="AD7" s="17" t="str">
        <f t="shared" si="40"/>
        <v/>
      </c>
      <c r="AE7" s="15" t="str">
        <f t="shared" si="41"/>
        <v/>
      </c>
      <c r="AF7" s="60" t="str">
        <f t="shared" si="0"/>
        <v/>
      </c>
      <c r="AG7" s="52" t="str">
        <f t="shared" si="1"/>
        <v/>
      </c>
      <c r="AH7" s="44"/>
      <c r="AI7" s="51"/>
      <c r="AJ7" s="50" t="str">
        <f t="shared" si="12"/>
        <v/>
      </c>
      <c r="AK7" s="60" t="str">
        <f t="shared" si="2"/>
        <v/>
      </c>
      <c r="AL7" s="61" t="str">
        <f t="shared" si="13"/>
        <v/>
      </c>
      <c r="AM7" s="52" t="str">
        <f t="shared" si="3"/>
        <v/>
      </c>
      <c r="AN7" s="45"/>
      <c r="AO7" s="51"/>
      <c r="AP7" s="50" t="str">
        <f t="shared" si="14"/>
        <v/>
      </c>
      <c r="AQ7" s="60" t="str">
        <f t="shared" si="4"/>
        <v/>
      </c>
      <c r="AR7" s="61" t="str">
        <f t="shared" si="15"/>
        <v/>
      </c>
      <c r="AS7" s="52" t="str">
        <f t="shared" si="5"/>
        <v/>
      </c>
      <c r="AT7" s="45"/>
      <c r="AU7" s="51"/>
      <c r="AV7" s="50" t="str">
        <f t="shared" si="16"/>
        <v/>
      </c>
      <c r="AW7" s="60" t="str">
        <f t="shared" si="6"/>
        <v/>
      </c>
      <c r="AX7" s="61" t="str">
        <f t="shared" si="17"/>
        <v/>
      </c>
      <c r="AY7" s="52" t="str">
        <f t="shared" si="7"/>
        <v/>
      </c>
      <c r="AZ7" s="297"/>
      <c r="BA7" s="36"/>
      <c r="BB7" s="36"/>
      <c r="BC7" s="36"/>
      <c r="BD7" s="169" t="str">
        <f t="shared" si="18"/>
        <v/>
      </c>
      <c r="BE7" s="260" t="str">
        <f t="shared" si="19"/>
        <v/>
      </c>
      <c r="BF7" s="260" t="str">
        <f t="shared" si="20"/>
        <v/>
      </c>
      <c r="BG7" s="260" t="str">
        <f t="shared" si="21"/>
        <v/>
      </c>
      <c r="BH7" s="260" t="str">
        <f t="shared" si="22"/>
        <v/>
      </c>
      <c r="BI7" s="297"/>
      <c r="BJ7" s="297"/>
      <c r="BN7" s="153" t="e">
        <f>VLOOKUP(A7,'NEPSI sectors'!$A$1:$B$18,2,FALSE)</f>
        <v>#N/A</v>
      </c>
      <c r="BO7" s="164" t="e">
        <f>VLOOKUP(C7,Countries!$A$1:'Countries'!$B$51,2,FALSE)</f>
        <v>#N/A</v>
      </c>
      <c r="BP7" s="153" t="str">
        <f>IF(OR('LOD &amp; Field blanks'!$F$3="no",W7=""),"0",'LOD &amp; Field blanks'!$F$53)</f>
        <v>0</v>
      </c>
      <c r="BQ7" s="153" t="str">
        <f>IF(OR('LOD &amp; Field blanks'!$F$3="no",AI7=""),"0",'LOD &amp; Field blanks'!$H$53)</f>
        <v>0</v>
      </c>
      <c r="BR7" s="153" t="str">
        <f>IF(OR('LOD &amp; Field blanks'!$F$3="no",AO7=""),"0",'LOD &amp; Field blanks'!$I$53)</f>
        <v>0</v>
      </c>
      <c r="BS7" s="153" t="str">
        <f>IF(OR('LOD &amp; Field blanks'!$F$3="no",AU7=""),"0",'LOD &amp; Field blanks'!$J$53)</f>
        <v>0</v>
      </c>
      <c r="BT7" s="153" t="e">
        <f>VLOOKUP('Collection sheet'!BC7,RPE!$A$2:$B$14,2,FALSE)</f>
        <v>#N/A</v>
      </c>
      <c r="BU7" s="180" t="str">
        <f t="shared" si="23"/>
        <v/>
      </c>
      <c r="BV7" s="180" t="str">
        <f t="shared" si="24"/>
        <v/>
      </c>
      <c r="BW7" s="180" t="str">
        <f t="shared" si="25"/>
        <v/>
      </c>
      <c r="BX7" s="180">
        <v>0</v>
      </c>
      <c r="BY7" s="201" t="str">
        <f>'LOD &amp; Field blanks'!$M$3</f>
        <v/>
      </c>
      <c r="BZ7" s="201" t="str">
        <f t="shared" si="26"/>
        <v/>
      </c>
      <c r="CA7" s="195" t="str">
        <f t="shared" si="27"/>
        <v/>
      </c>
      <c r="CB7" s="196" t="str">
        <f t="shared" si="28"/>
        <v/>
      </c>
      <c r="CC7" s="204" t="str">
        <f t="shared" si="29"/>
        <v/>
      </c>
      <c r="CD7" s="200" t="str">
        <f t="shared" si="30"/>
        <v>TRUE</v>
      </c>
      <c r="CE7" s="209" t="str">
        <f>'LOD &amp; Field blanks'!$M$4</f>
        <v/>
      </c>
      <c r="CF7" s="210" t="str">
        <f t="shared" si="31"/>
        <v/>
      </c>
      <c r="CG7" s="211" t="str">
        <f t="shared" si="32"/>
        <v/>
      </c>
      <c r="CH7" s="209" t="str">
        <f t="shared" si="33"/>
        <v>TRUE</v>
      </c>
      <c r="CI7" s="220" t="str">
        <f>'LOD &amp; Field blanks'!$M$5</f>
        <v/>
      </c>
      <c r="CJ7" s="221" t="str">
        <f t="shared" si="34"/>
        <v/>
      </c>
      <c r="CK7" s="222" t="str">
        <f t="shared" si="35"/>
        <v/>
      </c>
      <c r="CL7" s="220" t="str">
        <f t="shared" si="36"/>
        <v>TRUE</v>
      </c>
      <c r="CM7" s="226" t="str">
        <f>'LOD &amp; Field blanks'!$M$6</f>
        <v/>
      </c>
      <c r="CN7" s="227" t="str">
        <f t="shared" si="37"/>
        <v/>
      </c>
      <c r="CO7" s="228" t="str">
        <f t="shared" si="38"/>
        <v/>
      </c>
      <c r="CP7" s="226" t="str">
        <f t="shared" si="39"/>
        <v>TRUE</v>
      </c>
    </row>
    <row r="8" spans="1:94" s="62" customFormat="1" ht="45.75" customHeight="1" x14ac:dyDescent="0.2">
      <c r="A8" s="108"/>
      <c r="B8" s="145" t="str">
        <f t="shared" si="9"/>
        <v/>
      </c>
      <c r="C8" s="108"/>
      <c r="D8" s="145" t="str">
        <f t="shared" si="42"/>
        <v/>
      </c>
      <c r="E8" s="28"/>
      <c r="F8" s="22"/>
      <c r="G8" s="30"/>
      <c r="H8" s="30"/>
      <c r="I8" s="129"/>
      <c r="J8" s="176"/>
      <c r="K8" s="176"/>
      <c r="L8" s="176"/>
      <c r="M8" s="132"/>
      <c r="N8" s="32"/>
      <c r="O8" s="32"/>
      <c r="P8" s="25"/>
      <c r="Q8" s="34"/>
      <c r="R8" s="132"/>
      <c r="S8" s="24"/>
      <c r="T8" s="38"/>
      <c r="U8" s="40"/>
      <c r="V8" s="40"/>
      <c r="W8" s="13" t="str">
        <f t="shared" si="10"/>
        <v/>
      </c>
      <c r="X8" s="14" t="str">
        <f t="shared" si="11"/>
        <v/>
      </c>
      <c r="Y8" s="40"/>
      <c r="Z8" s="40"/>
      <c r="AA8" s="13" t="str">
        <f t="shared" si="43"/>
        <v/>
      </c>
      <c r="AB8" s="41"/>
      <c r="AC8" s="41"/>
      <c r="AD8" s="17" t="str">
        <f t="shared" si="40"/>
        <v/>
      </c>
      <c r="AE8" s="15" t="str">
        <f t="shared" si="41"/>
        <v/>
      </c>
      <c r="AF8" s="60" t="str">
        <f t="shared" si="0"/>
        <v/>
      </c>
      <c r="AG8" s="52" t="str">
        <f t="shared" si="1"/>
        <v/>
      </c>
      <c r="AH8" s="44"/>
      <c r="AI8" s="51"/>
      <c r="AJ8" s="50" t="str">
        <f t="shared" si="12"/>
        <v/>
      </c>
      <c r="AK8" s="60" t="str">
        <f t="shared" si="2"/>
        <v/>
      </c>
      <c r="AL8" s="61" t="str">
        <f t="shared" si="13"/>
        <v/>
      </c>
      <c r="AM8" s="52" t="str">
        <f t="shared" si="3"/>
        <v/>
      </c>
      <c r="AN8" s="45"/>
      <c r="AO8" s="51"/>
      <c r="AP8" s="50" t="str">
        <f t="shared" si="14"/>
        <v/>
      </c>
      <c r="AQ8" s="60" t="str">
        <f t="shared" si="4"/>
        <v/>
      </c>
      <c r="AR8" s="61" t="str">
        <f t="shared" si="15"/>
        <v/>
      </c>
      <c r="AS8" s="52" t="str">
        <f t="shared" si="5"/>
        <v/>
      </c>
      <c r="AT8" s="45"/>
      <c r="AU8" s="51"/>
      <c r="AV8" s="50" t="str">
        <f t="shared" si="16"/>
        <v/>
      </c>
      <c r="AW8" s="60" t="str">
        <f t="shared" si="6"/>
        <v/>
      </c>
      <c r="AX8" s="61" t="str">
        <f t="shared" si="17"/>
        <v/>
      </c>
      <c r="AY8" s="52" t="str">
        <f t="shared" si="7"/>
        <v/>
      </c>
      <c r="AZ8" s="297"/>
      <c r="BA8" s="36"/>
      <c r="BB8" s="36"/>
      <c r="BC8" s="36"/>
      <c r="BD8" s="169" t="str">
        <f t="shared" si="18"/>
        <v/>
      </c>
      <c r="BE8" s="260" t="str">
        <f t="shared" si="19"/>
        <v/>
      </c>
      <c r="BF8" s="260" t="str">
        <f t="shared" si="20"/>
        <v/>
      </c>
      <c r="BG8" s="260" t="str">
        <f t="shared" si="21"/>
        <v/>
      </c>
      <c r="BH8" s="260" t="str">
        <f t="shared" si="22"/>
        <v/>
      </c>
      <c r="BI8" s="297"/>
      <c r="BJ8" s="297"/>
      <c r="BN8" s="153" t="e">
        <f>VLOOKUP(A8,'NEPSI sectors'!$A$1:$B$18,2,FALSE)</f>
        <v>#N/A</v>
      </c>
      <c r="BO8" s="164" t="e">
        <f>VLOOKUP(C8,Countries!$A$1:'Countries'!$B$51,2,FALSE)</f>
        <v>#N/A</v>
      </c>
      <c r="BP8" s="153" t="str">
        <f>IF(OR('LOD &amp; Field blanks'!$F$3="no",W8=""),"0",'LOD &amp; Field blanks'!$F$53)</f>
        <v>0</v>
      </c>
      <c r="BQ8" s="153" t="str">
        <f>IF(OR('LOD &amp; Field blanks'!$F$3="no",AI8=""),"0",'LOD &amp; Field blanks'!$H$53)</f>
        <v>0</v>
      </c>
      <c r="BR8" s="153" t="str">
        <f>IF(OR('LOD &amp; Field blanks'!$F$3="no",AO8=""),"0",'LOD &amp; Field blanks'!$I$53)</f>
        <v>0</v>
      </c>
      <c r="BS8" s="153" t="str">
        <f>IF(OR('LOD &amp; Field blanks'!$F$3="no",AU8=""),"0",'LOD &amp; Field blanks'!$J$53)</f>
        <v>0</v>
      </c>
      <c r="BT8" s="153" t="e">
        <f>VLOOKUP('Collection sheet'!BC8,RPE!$A$2:$B$14,2,FALSE)</f>
        <v>#N/A</v>
      </c>
      <c r="BU8" s="180" t="str">
        <f t="shared" si="23"/>
        <v/>
      </c>
      <c r="BV8" s="180" t="str">
        <f t="shared" si="24"/>
        <v/>
      </c>
      <c r="BW8" s="180" t="str">
        <f t="shared" si="25"/>
        <v/>
      </c>
      <c r="BX8" s="180">
        <v>0</v>
      </c>
      <c r="BY8" s="201" t="str">
        <f>'LOD &amp; Field blanks'!$M$3</f>
        <v/>
      </c>
      <c r="BZ8" s="201" t="str">
        <f t="shared" si="26"/>
        <v/>
      </c>
      <c r="CA8" s="195" t="str">
        <f t="shared" si="27"/>
        <v/>
      </c>
      <c r="CB8" s="196" t="str">
        <f t="shared" si="28"/>
        <v/>
      </c>
      <c r="CC8" s="204" t="str">
        <f t="shared" si="29"/>
        <v/>
      </c>
      <c r="CD8" s="200" t="str">
        <f t="shared" si="30"/>
        <v>TRUE</v>
      </c>
      <c r="CE8" s="209" t="str">
        <f>'LOD &amp; Field blanks'!$M$4</f>
        <v/>
      </c>
      <c r="CF8" s="210" t="str">
        <f t="shared" si="31"/>
        <v/>
      </c>
      <c r="CG8" s="211" t="str">
        <f t="shared" si="32"/>
        <v/>
      </c>
      <c r="CH8" s="209" t="str">
        <f t="shared" si="33"/>
        <v>TRUE</v>
      </c>
      <c r="CI8" s="220" t="str">
        <f>'LOD &amp; Field blanks'!$M$5</f>
        <v/>
      </c>
      <c r="CJ8" s="221" t="str">
        <f t="shared" si="34"/>
        <v/>
      </c>
      <c r="CK8" s="222" t="str">
        <f t="shared" si="35"/>
        <v/>
      </c>
      <c r="CL8" s="220" t="str">
        <f t="shared" si="36"/>
        <v>TRUE</v>
      </c>
      <c r="CM8" s="226" t="str">
        <f>'LOD &amp; Field blanks'!$M$6</f>
        <v/>
      </c>
      <c r="CN8" s="227" t="str">
        <f t="shared" si="37"/>
        <v/>
      </c>
      <c r="CO8" s="228" t="str">
        <f t="shared" si="38"/>
        <v/>
      </c>
      <c r="CP8" s="226" t="str">
        <f t="shared" si="39"/>
        <v>TRUE</v>
      </c>
    </row>
    <row r="9" spans="1:94" s="62" customFormat="1" ht="45.75" customHeight="1" x14ac:dyDescent="0.2">
      <c r="A9" s="108"/>
      <c r="B9" s="145" t="str">
        <f t="shared" si="9"/>
        <v/>
      </c>
      <c r="C9" s="108"/>
      <c r="D9" s="145" t="str">
        <f t="shared" si="42"/>
        <v/>
      </c>
      <c r="E9" s="28"/>
      <c r="F9" s="22"/>
      <c r="G9" s="30"/>
      <c r="H9" s="30"/>
      <c r="I9" s="129"/>
      <c r="J9" s="176"/>
      <c r="K9" s="176"/>
      <c r="L9" s="176"/>
      <c r="M9" s="132"/>
      <c r="N9" s="32"/>
      <c r="O9" s="32"/>
      <c r="P9" s="25"/>
      <c r="Q9" s="34"/>
      <c r="R9" s="132"/>
      <c r="S9" s="24"/>
      <c r="T9" s="38"/>
      <c r="U9" s="40"/>
      <c r="V9" s="40"/>
      <c r="W9" s="13" t="str">
        <f t="shared" si="10"/>
        <v/>
      </c>
      <c r="X9" s="14" t="str">
        <f t="shared" si="11"/>
        <v/>
      </c>
      <c r="Y9" s="40"/>
      <c r="Z9" s="40"/>
      <c r="AA9" s="13" t="str">
        <f t="shared" si="43"/>
        <v/>
      </c>
      <c r="AB9" s="41"/>
      <c r="AC9" s="41"/>
      <c r="AD9" s="17" t="str">
        <f t="shared" si="40"/>
        <v/>
      </c>
      <c r="AE9" s="15" t="str">
        <f t="shared" si="41"/>
        <v/>
      </c>
      <c r="AF9" s="60" t="str">
        <f t="shared" si="0"/>
        <v/>
      </c>
      <c r="AG9" s="52" t="str">
        <f t="shared" si="1"/>
        <v/>
      </c>
      <c r="AH9" s="44"/>
      <c r="AI9" s="51"/>
      <c r="AJ9" s="50" t="str">
        <f t="shared" si="12"/>
        <v/>
      </c>
      <c r="AK9" s="60" t="str">
        <f t="shared" si="2"/>
        <v/>
      </c>
      <c r="AL9" s="61" t="str">
        <f t="shared" si="13"/>
        <v/>
      </c>
      <c r="AM9" s="52" t="str">
        <f t="shared" si="3"/>
        <v/>
      </c>
      <c r="AN9" s="45"/>
      <c r="AO9" s="51"/>
      <c r="AP9" s="50" t="str">
        <f t="shared" si="14"/>
        <v/>
      </c>
      <c r="AQ9" s="60" t="str">
        <f t="shared" si="4"/>
        <v/>
      </c>
      <c r="AR9" s="61" t="str">
        <f t="shared" si="15"/>
        <v/>
      </c>
      <c r="AS9" s="52" t="str">
        <f t="shared" si="5"/>
        <v/>
      </c>
      <c r="AT9" s="45"/>
      <c r="AU9" s="51"/>
      <c r="AV9" s="50" t="str">
        <f t="shared" si="16"/>
        <v/>
      </c>
      <c r="AW9" s="60" t="str">
        <f t="shared" si="6"/>
        <v/>
      </c>
      <c r="AX9" s="61" t="str">
        <f t="shared" si="17"/>
        <v/>
      </c>
      <c r="AY9" s="52" t="str">
        <f t="shared" si="7"/>
        <v/>
      </c>
      <c r="AZ9" s="297"/>
      <c r="BA9" s="36"/>
      <c r="BB9" s="36"/>
      <c r="BC9" s="36"/>
      <c r="BD9" s="169" t="str">
        <f t="shared" si="18"/>
        <v/>
      </c>
      <c r="BE9" s="260" t="str">
        <f t="shared" si="19"/>
        <v/>
      </c>
      <c r="BF9" s="260" t="str">
        <f t="shared" si="20"/>
        <v/>
      </c>
      <c r="BG9" s="260" t="str">
        <f t="shared" si="21"/>
        <v/>
      </c>
      <c r="BH9" s="260" t="str">
        <f t="shared" si="22"/>
        <v/>
      </c>
      <c r="BI9" s="297"/>
      <c r="BJ9" s="297"/>
      <c r="BN9" s="153" t="e">
        <f>VLOOKUP(A9,'NEPSI sectors'!$A$1:$B$18,2,FALSE)</f>
        <v>#N/A</v>
      </c>
      <c r="BO9" s="164" t="e">
        <f>VLOOKUP(C9,Countries!$A$1:'Countries'!$B$51,2,FALSE)</f>
        <v>#N/A</v>
      </c>
      <c r="BP9" s="153" t="str">
        <f>IF(OR('LOD &amp; Field blanks'!$F$3="no",W9=""),"0",'LOD &amp; Field blanks'!$F$53)</f>
        <v>0</v>
      </c>
      <c r="BQ9" s="153" t="str">
        <f>IF(OR('LOD &amp; Field blanks'!$F$3="no",AI9=""),"0",'LOD &amp; Field blanks'!$H$53)</f>
        <v>0</v>
      </c>
      <c r="BR9" s="153" t="str">
        <f>IF(OR('LOD &amp; Field blanks'!$F$3="no",AO9=""),"0",'LOD &amp; Field blanks'!$I$53)</f>
        <v>0</v>
      </c>
      <c r="BS9" s="153" t="str">
        <f>IF(OR('LOD &amp; Field blanks'!$F$3="no",AU9=""),"0",'LOD &amp; Field blanks'!$J$53)</f>
        <v>0</v>
      </c>
      <c r="BT9" s="153" t="e">
        <f>VLOOKUP('Collection sheet'!BC9,RPE!$A$2:$B$14,2,FALSE)</f>
        <v>#N/A</v>
      </c>
      <c r="BU9" s="180" t="str">
        <f t="shared" si="23"/>
        <v/>
      </c>
      <c r="BV9" s="180" t="str">
        <f t="shared" si="24"/>
        <v/>
      </c>
      <c r="BW9" s="180" t="str">
        <f t="shared" si="25"/>
        <v/>
      </c>
      <c r="BX9" s="180">
        <v>0</v>
      </c>
      <c r="BY9" s="201" t="str">
        <f>'LOD &amp; Field blanks'!$M$3</f>
        <v/>
      </c>
      <c r="BZ9" s="201" t="str">
        <f t="shared" si="26"/>
        <v/>
      </c>
      <c r="CA9" s="195" t="str">
        <f t="shared" si="27"/>
        <v/>
      </c>
      <c r="CB9" s="196" t="str">
        <f t="shared" si="28"/>
        <v/>
      </c>
      <c r="CC9" s="204" t="str">
        <f t="shared" si="29"/>
        <v/>
      </c>
      <c r="CD9" s="200" t="str">
        <f t="shared" si="30"/>
        <v>TRUE</v>
      </c>
      <c r="CE9" s="209" t="str">
        <f>'LOD &amp; Field blanks'!$M$4</f>
        <v/>
      </c>
      <c r="CF9" s="210" t="str">
        <f t="shared" si="31"/>
        <v/>
      </c>
      <c r="CG9" s="211" t="str">
        <f t="shared" si="32"/>
        <v/>
      </c>
      <c r="CH9" s="209" t="str">
        <f t="shared" si="33"/>
        <v>TRUE</v>
      </c>
      <c r="CI9" s="220" t="str">
        <f>'LOD &amp; Field blanks'!$M$5</f>
        <v/>
      </c>
      <c r="CJ9" s="221" t="str">
        <f t="shared" si="34"/>
        <v/>
      </c>
      <c r="CK9" s="222" t="str">
        <f t="shared" si="35"/>
        <v/>
      </c>
      <c r="CL9" s="220" t="str">
        <f t="shared" si="36"/>
        <v>TRUE</v>
      </c>
      <c r="CM9" s="226" t="str">
        <f>'LOD &amp; Field blanks'!$M$6</f>
        <v/>
      </c>
      <c r="CN9" s="227" t="str">
        <f t="shared" si="37"/>
        <v/>
      </c>
      <c r="CO9" s="228" t="str">
        <f t="shared" si="38"/>
        <v/>
      </c>
      <c r="CP9" s="226" t="str">
        <f t="shared" si="39"/>
        <v>TRUE</v>
      </c>
    </row>
    <row r="10" spans="1:94" s="62" customFormat="1" ht="45.75" customHeight="1" x14ac:dyDescent="0.2">
      <c r="A10" s="108"/>
      <c r="B10" s="145" t="str">
        <f t="shared" si="9"/>
        <v/>
      </c>
      <c r="C10" s="108"/>
      <c r="D10" s="145" t="str">
        <f t="shared" si="42"/>
        <v/>
      </c>
      <c r="E10" s="28"/>
      <c r="F10" s="22"/>
      <c r="G10" s="30"/>
      <c r="H10" s="30"/>
      <c r="I10" s="129"/>
      <c r="J10" s="176"/>
      <c r="K10" s="176"/>
      <c r="L10" s="176"/>
      <c r="M10" s="132"/>
      <c r="N10" s="32"/>
      <c r="O10" s="32"/>
      <c r="P10" s="25"/>
      <c r="Q10" s="34"/>
      <c r="R10" s="132"/>
      <c r="S10" s="24"/>
      <c r="T10" s="38"/>
      <c r="U10" s="40"/>
      <c r="V10" s="40"/>
      <c r="W10" s="13" t="str">
        <f t="shared" si="10"/>
        <v/>
      </c>
      <c r="X10" s="14" t="str">
        <f t="shared" si="11"/>
        <v/>
      </c>
      <c r="Y10" s="40"/>
      <c r="Z10" s="40"/>
      <c r="AA10" s="13" t="str">
        <f t="shared" si="43"/>
        <v/>
      </c>
      <c r="AB10" s="41"/>
      <c r="AC10" s="41"/>
      <c r="AD10" s="17" t="str">
        <f t="shared" si="40"/>
        <v/>
      </c>
      <c r="AE10" s="15" t="str">
        <f t="shared" si="41"/>
        <v/>
      </c>
      <c r="AF10" s="60" t="str">
        <f t="shared" si="0"/>
        <v/>
      </c>
      <c r="AG10" s="52" t="str">
        <f t="shared" si="1"/>
        <v/>
      </c>
      <c r="AH10" s="44"/>
      <c r="AI10" s="51"/>
      <c r="AJ10" s="50" t="str">
        <f t="shared" si="12"/>
        <v/>
      </c>
      <c r="AK10" s="60" t="str">
        <f t="shared" si="2"/>
        <v/>
      </c>
      <c r="AL10" s="61" t="str">
        <f t="shared" si="13"/>
        <v/>
      </c>
      <c r="AM10" s="52" t="str">
        <f t="shared" si="3"/>
        <v/>
      </c>
      <c r="AN10" s="45"/>
      <c r="AO10" s="51"/>
      <c r="AP10" s="50" t="str">
        <f t="shared" si="14"/>
        <v/>
      </c>
      <c r="AQ10" s="60" t="str">
        <f t="shared" si="4"/>
        <v/>
      </c>
      <c r="AR10" s="61" t="str">
        <f t="shared" si="15"/>
        <v/>
      </c>
      <c r="AS10" s="52" t="str">
        <f t="shared" si="5"/>
        <v/>
      </c>
      <c r="AT10" s="45"/>
      <c r="AU10" s="51"/>
      <c r="AV10" s="50" t="str">
        <f t="shared" si="16"/>
        <v/>
      </c>
      <c r="AW10" s="60" t="str">
        <f t="shared" si="6"/>
        <v/>
      </c>
      <c r="AX10" s="61" t="str">
        <f t="shared" si="17"/>
        <v/>
      </c>
      <c r="AY10" s="52" t="str">
        <f t="shared" si="7"/>
        <v/>
      </c>
      <c r="AZ10" s="297"/>
      <c r="BA10" s="36"/>
      <c r="BB10" s="36"/>
      <c r="BC10" s="36"/>
      <c r="BD10" s="169" t="str">
        <f t="shared" si="18"/>
        <v/>
      </c>
      <c r="BE10" s="260" t="str">
        <f t="shared" si="19"/>
        <v/>
      </c>
      <c r="BF10" s="260" t="str">
        <f t="shared" si="20"/>
        <v/>
      </c>
      <c r="BG10" s="260" t="str">
        <f t="shared" si="21"/>
        <v/>
      </c>
      <c r="BH10" s="260" t="str">
        <f t="shared" si="22"/>
        <v/>
      </c>
      <c r="BI10" s="297"/>
      <c r="BJ10" s="297"/>
      <c r="BN10" s="153" t="e">
        <f>VLOOKUP(A10,'NEPSI sectors'!$A$1:$B$18,2,FALSE)</f>
        <v>#N/A</v>
      </c>
      <c r="BO10" s="164" t="e">
        <f>VLOOKUP(C10,Countries!$A$1:'Countries'!$B$51,2,FALSE)</f>
        <v>#N/A</v>
      </c>
      <c r="BP10" s="153" t="str">
        <f>IF(OR('LOD &amp; Field blanks'!$F$3="no",W10=""),"0",'LOD &amp; Field blanks'!$F$53)</f>
        <v>0</v>
      </c>
      <c r="BQ10" s="153" t="str">
        <f>IF(OR('LOD &amp; Field blanks'!$F$3="no",AI10=""),"0",'LOD &amp; Field blanks'!$H$53)</f>
        <v>0</v>
      </c>
      <c r="BR10" s="153" t="str">
        <f>IF(OR('LOD &amp; Field blanks'!$F$3="no",AO10=""),"0",'LOD &amp; Field blanks'!$I$53)</f>
        <v>0</v>
      </c>
      <c r="BS10" s="153" t="str">
        <f>IF(OR('LOD &amp; Field blanks'!$F$3="no",AU10=""),"0",'LOD &amp; Field blanks'!$J$53)</f>
        <v>0</v>
      </c>
      <c r="BT10" s="153" t="e">
        <f>VLOOKUP('Collection sheet'!BC10,RPE!$A$2:$B$14,2,FALSE)</f>
        <v>#N/A</v>
      </c>
      <c r="BU10" s="180" t="str">
        <f t="shared" si="23"/>
        <v/>
      </c>
      <c r="BV10" s="180" t="str">
        <f t="shared" si="24"/>
        <v/>
      </c>
      <c r="BW10" s="180" t="str">
        <f t="shared" si="25"/>
        <v/>
      </c>
      <c r="BX10" s="180">
        <v>0</v>
      </c>
      <c r="BY10" s="201" t="str">
        <f>'LOD &amp; Field blanks'!$M$3</f>
        <v/>
      </c>
      <c r="BZ10" s="201" t="str">
        <f t="shared" si="26"/>
        <v/>
      </c>
      <c r="CA10" s="195" t="str">
        <f t="shared" si="27"/>
        <v/>
      </c>
      <c r="CB10" s="196" t="str">
        <f t="shared" si="28"/>
        <v/>
      </c>
      <c r="CC10" s="204" t="str">
        <f t="shared" si="29"/>
        <v/>
      </c>
      <c r="CD10" s="200" t="str">
        <f t="shared" si="30"/>
        <v>TRUE</v>
      </c>
      <c r="CE10" s="209" t="str">
        <f>'LOD &amp; Field blanks'!$M$4</f>
        <v/>
      </c>
      <c r="CF10" s="210" t="str">
        <f t="shared" si="31"/>
        <v/>
      </c>
      <c r="CG10" s="211" t="str">
        <f t="shared" si="32"/>
        <v/>
      </c>
      <c r="CH10" s="209" t="str">
        <f t="shared" si="33"/>
        <v>TRUE</v>
      </c>
      <c r="CI10" s="220" t="str">
        <f>'LOD &amp; Field blanks'!$M$5</f>
        <v/>
      </c>
      <c r="CJ10" s="221" t="str">
        <f t="shared" si="34"/>
        <v/>
      </c>
      <c r="CK10" s="222" t="str">
        <f t="shared" si="35"/>
        <v/>
      </c>
      <c r="CL10" s="220" t="str">
        <f t="shared" si="36"/>
        <v>TRUE</v>
      </c>
      <c r="CM10" s="226" t="str">
        <f>'LOD &amp; Field blanks'!$M$6</f>
        <v/>
      </c>
      <c r="CN10" s="227" t="str">
        <f t="shared" si="37"/>
        <v/>
      </c>
      <c r="CO10" s="228" t="str">
        <f t="shared" si="38"/>
        <v/>
      </c>
      <c r="CP10" s="226" t="str">
        <f t="shared" si="39"/>
        <v>TRUE</v>
      </c>
    </row>
    <row r="11" spans="1:94" s="62" customFormat="1" ht="45.75" customHeight="1" x14ac:dyDescent="0.2">
      <c r="A11" s="108"/>
      <c r="B11" s="145" t="str">
        <f t="shared" si="9"/>
        <v/>
      </c>
      <c r="C11" s="108"/>
      <c r="D11" s="145" t="str">
        <f t="shared" si="42"/>
        <v/>
      </c>
      <c r="E11" s="28"/>
      <c r="F11" s="22"/>
      <c r="G11" s="30"/>
      <c r="H11" s="30"/>
      <c r="I11" s="130"/>
      <c r="J11" s="176"/>
      <c r="K11" s="176"/>
      <c r="L11" s="176"/>
      <c r="M11" s="132"/>
      <c r="N11" s="32"/>
      <c r="O11" s="32"/>
      <c r="P11" s="25"/>
      <c r="Q11" s="34"/>
      <c r="R11" s="132"/>
      <c r="S11" s="24"/>
      <c r="T11" s="38"/>
      <c r="U11" s="40"/>
      <c r="V11" s="40"/>
      <c r="W11" s="13" t="str">
        <f t="shared" si="10"/>
        <v/>
      </c>
      <c r="X11" s="14" t="str">
        <f t="shared" si="11"/>
        <v/>
      </c>
      <c r="Y11" s="40"/>
      <c r="Z11" s="40"/>
      <c r="AA11" s="13" t="str">
        <f t="shared" si="43"/>
        <v/>
      </c>
      <c r="AB11" s="41"/>
      <c r="AC11" s="41"/>
      <c r="AD11" s="17" t="str">
        <f t="shared" si="40"/>
        <v/>
      </c>
      <c r="AE11" s="15" t="str">
        <f t="shared" si="41"/>
        <v/>
      </c>
      <c r="AF11" s="60" t="str">
        <f t="shared" si="0"/>
        <v/>
      </c>
      <c r="AG11" s="52" t="str">
        <f t="shared" si="1"/>
        <v/>
      </c>
      <c r="AH11" s="45"/>
      <c r="AI11" s="51"/>
      <c r="AJ11" s="50" t="str">
        <f t="shared" si="12"/>
        <v/>
      </c>
      <c r="AK11" s="60" t="str">
        <f t="shared" si="2"/>
        <v/>
      </c>
      <c r="AL11" s="61" t="str">
        <f t="shared" si="13"/>
        <v/>
      </c>
      <c r="AM11" s="52" t="str">
        <f t="shared" si="3"/>
        <v/>
      </c>
      <c r="AN11" s="45"/>
      <c r="AO11" s="51"/>
      <c r="AP11" s="50" t="str">
        <f t="shared" si="14"/>
        <v/>
      </c>
      <c r="AQ11" s="60" t="str">
        <f t="shared" si="4"/>
        <v/>
      </c>
      <c r="AR11" s="61" t="str">
        <f t="shared" si="15"/>
        <v/>
      </c>
      <c r="AS11" s="52" t="str">
        <f t="shared" si="5"/>
        <v/>
      </c>
      <c r="AT11" s="45"/>
      <c r="AU11" s="51"/>
      <c r="AV11" s="50" t="str">
        <f t="shared" si="16"/>
        <v/>
      </c>
      <c r="AW11" s="60" t="str">
        <f t="shared" si="6"/>
        <v/>
      </c>
      <c r="AX11" s="61" t="str">
        <f t="shared" si="17"/>
        <v/>
      </c>
      <c r="AY11" s="52" t="str">
        <f t="shared" si="7"/>
        <v/>
      </c>
      <c r="AZ11" s="297"/>
      <c r="BA11" s="36"/>
      <c r="BB11" s="36"/>
      <c r="BC11" s="36"/>
      <c r="BD11" s="169" t="str">
        <f t="shared" si="18"/>
        <v/>
      </c>
      <c r="BE11" s="260" t="str">
        <f t="shared" si="19"/>
        <v/>
      </c>
      <c r="BF11" s="260" t="str">
        <f t="shared" si="20"/>
        <v/>
      </c>
      <c r="BG11" s="260" t="str">
        <f t="shared" si="21"/>
        <v/>
      </c>
      <c r="BH11" s="260" t="str">
        <f t="shared" si="22"/>
        <v/>
      </c>
      <c r="BI11" s="297"/>
      <c r="BJ11" s="297"/>
      <c r="BN11" s="153" t="e">
        <f>VLOOKUP(A11,'NEPSI sectors'!$A$1:$B$18,2,FALSE)</f>
        <v>#N/A</v>
      </c>
      <c r="BO11" s="164" t="e">
        <f>VLOOKUP(C11,Countries!$A$1:'Countries'!$B$51,2,FALSE)</f>
        <v>#N/A</v>
      </c>
      <c r="BP11" s="153" t="str">
        <f>IF(OR('LOD &amp; Field blanks'!$F$3="no",W11=""),"0",'LOD &amp; Field blanks'!$F$53)</f>
        <v>0</v>
      </c>
      <c r="BQ11" s="153" t="str">
        <f>IF(OR('LOD &amp; Field blanks'!$F$3="no",AI11=""),"0",'LOD &amp; Field blanks'!$H$53)</f>
        <v>0</v>
      </c>
      <c r="BR11" s="153" t="str">
        <f>IF(OR('LOD &amp; Field blanks'!$F$3="no",AO11=""),"0",'LOD &amp; Field blanks'!$I$53)</f>
        <v>0</v>
      </c>
      <c r="BS11" s="153" t="str">
        <f>IF(OR('LOD &amp; Field blanks'!$F$3="no",AU11=""),"0",'LOD &amp; Field blanks'!$J$53)</f>
        <v>0</v>
      </c>
      <c r="BT11" s="153" t="e">
        <f>VLOOKUP('Collection sheet'!BC11,RPE!$A$2:$B$14,2,FALSE)</f>
        <v>#N/A</v>
      </c>
      <c r="BU11" s="180" t="str">
        <f t="shared" si="23"/>
        <v/>
      </c>
      <c r="BV11" s="180" t="str">
        <f t="shared" si="24"/>
        <v/>
      </c>
      <c r="BW11" s="180" t="str">
        <f t="shared" si="25"/>
        <v/>
      </c>
      <c r="BX11" s="180">
        <v>0</v>
      </c>
      <c r="BY11" s="201" t="str">
        <f>'LOD &amp; Field blanks'!$M$3</f>
        <v/>
      </c>
      <c r="BZ11" s="201" t="str">
        <f t="shared" si="26"/>
        <v/>
      </c>
      <c r="CA11" s="195" t="str">
        <f t="shared" si="27"/>
        <v/>
      </c>
      <c r="CB11" s="196" t="str">
        <f t="shared" si="28"/>
        <v/>
      </c>
      <c r="CC11" s="204" t="str">
        <f t="shared" si="29"/>
        <v/>
      </c>
      <c r="CD11" s="200" t="str">
        <f t="shared" si="30"/>
        <v>TRUE</v>
      </c>
      <c r="CE11" s="209" t="str">
        <f>'LOD &amp; Field blanks'!$M$4</f>
        <v/>
      </c>
      <c r="CF11" s="210" t="str">
        <f t="shared" si="31"/>
        <v/>
      </c>
      <c r="CG11" s="211" t="str">
        <f t="shared" si="32"/>
        <v/>
      </c>
      <c r="CH11" s="209" t="str">
        <f t="shared" si="33"/>
        <v>TRUE</v>
      </c>
      <c r="CI11" s="220" t="str">
        <f>'LOD &amp; Field blanks'!$M$5</f>
        <v/>
      </c>
      <c r="CJ11" s="221" t="str">
        <f t="shared" si="34"/>
        <v/>
      </c>
      <c r="CK11" s="222" t="str">
        <f t="shared" si="35"/>
        <v/>
      </c>
      <c r="CL11" s="220" t="str">
        <f t="shared" si="36"/>
        <v>TRUE</v>
      </c>
      <c r="CM11" s="226" t="str">
        <f>'LOD &amp; Field blanks'!$M$6</f>
        <v/>
      </c>
      <c r="CN11" s="227" t="str">
        <f t="shared" si="37"/>
        <v/>
      </c>
      <c r="CO11" s="228" t="str">
        <f t="shared" si="38"/>
        <v/>
      </c>
      <c r="CP11" s="226" t="str">
        <f t="shared" si="39"/>
        <v>TRUE</v>
      </c>
    </row>
    <row r="12" spans="1:94" s="62" customFormat="1" ht="45.75" customHeight="1" x14ac:dyDescent="0.2">
      <c r="A12" s="108"/>
      <c r="B12" s="145" t="str">
        <f t="shared" si="9"/>
        <v/>
      </c>
      <c r="C12" s="108"/>
      <c r="D12" s="145" t="str">
        <f t="shared" si="42"/>
        <v/>
      </c>
      <c r="E12" s="28"/>
      <c r="F12" s="22"/>
      <c r="G12" s="30"/>
      <c r="H12" s="30"/>
      <c r="I12" s="130"/>
      <c r="J12" s="176"/>
      <c r="K12" s="176"/>
      <c r="L12" s="176"/>
      <c r="M12" s="132"/>
      <c r="N12" s="32"/>
      <c r="O12" s="32"/>
      <c r="P12" s="25"/>
      <c r="Q12" s="34"/>
      <c r="R12" s="132"/>
      <c r="S12" s="24"/>
      <c r="T12" s="38"/>
      <c r="U12" s="40"/>
      <c r="V12" s="40"/>
      <c r="W12" s="13" t="str">
        <f t="shared" si="10"/>
        <v/>
      </c>
      <c r="X12" s="14" t="str">
        <f t="shared" si="11"/>
        <v/>
      </c>
      <c r="Y12" s="40"/>
      <c r="Z12" s="40"/>
      <c r="AA12" s="13" t="str">
        <f t="shared" si="43"/>
        <v/>
      </c>
      <c r="AB12" s="41"/>
      <c r="AC12" s="41"/>
      <c r="AD12" s="17" t="str">
        <f t="shared" si="40"/>
        <v/>
      </c>
      <c r="AE12" s="15" t="str">
        <f t="shared" si="41"/>
        <v/>
      </c>
      <c r="AF12" s="60" t="str">
        <f t="shared" si="0"/>
        <v/>
      </c>
      <c r="AG12" s="52" t="str">
        <f t="shared" si="1"/>
        <v/>
      </c>
      <c r="AH12" s="45"/>
      <c r="AI12" s="51"/>
      <c r="AJ12" s="50" t="str">
        <f t="shared" si="12"/>
        <v/>
      </c>
      <c r="AK12" s="60" t="str">
        <f t="shared" si="2"/>
        <v/>
      </c>
      <c r="AL12" s="61" t="str">
        <f t="shared" si="13"/>
        <v/>
      </c>
      <c r="AM12" s="52" t="str">
        <f t="shared" si="3"/>
        <v/>
      </c>
      <c r="AN12" s="45"/>
      <c r="AO12" s="51"/>
      <c r="AP12" s="50" t="str">
        <f t="shared" si="14"/>
        <v/>
      </c>
      <c r="AQ12" s="60" t="str">
        <f t="shared" si="4"/>
        <v/>
      </c>
      <c r="AR12" s="61" t="str">
        <f t="shared" si="15"/>
        <v/>
      </c>
      <c r="AS12" s="52" t="str">
        <f t="shared" si="5"/>
        <v/>
      </c>
      <c r="AT12" s="45"/>
      <c r="AU12" s="51"/>
      <c r="AV12" s="50" t="str">
        <f t="shared" si="16"/>
        <v/>
      </c>
      <c r="AW12" s="60" t="str">
        <f t="shared" si="6"/>
        <v/>
      </c>
      <c r="AX12" s="61" t="str">
        <f t="shared" si="17"/>
        <v/>
      </c>
      <c r="AY12" s="52" t="str">
        <f t="shared" si="7"/>
        <v/>
      </c>
      <c r="AZ12" s="297"/>
      <c r="BA12" s="36"/>
      <c r="BB12" s="36"/>
      <c r="BC12" s="36"/>
      <c r="BD12" s="169" t="str">
        <f t="shared" si="18"/>
        <v/>
      </c>
      <c r="BE12" s="260" t="str">
        <f t="shared" si="19"/>
        <v/>
      </c>
      <c r="BF12" s="260" t="str">
        <f t="shared" si="20"/>
        <v/>
      </c>
      <c r="BG12" s="260" t="str">
        <f t="shared" si="21"/>
        <v/>
      </c>
      <c r="BH12" s="260" t="str">
        <f t="shared" si="22"/>
        <v/>
      </c>
      <c r="BI12" s="297"/>
      <c r="BJ12" s="297"/>
      <c r="BN12" s="153" t="e">
        <f>VLOOKUP(A12,'NEPSI sectors'!$A$1:$B$18,2,FALSE)</f>
        <v>#N/A</v>
      </c>
      <c r="BO12" s="164" t="e">
        <f>VLOOKUP(C12,Countries!$A$1:'Countries'!$B$51,2,FALSE)</f>
        <v>#N/A</v>
      </c>
      <c r="BP12" s="153" t="str">
        <f>IF(OR('LOD &amp; Field blanks'!$F$3="no",W12=""),"0",'LOD &amp; Field blanks'!$F$53)</f>
        <v>0</v>
      </c>
      <c r="BQ12" s="153" t="str">
        <f>IF(OR('LOD &amp; Field blanks'!$F$3="no",AI12=""),"0",'LOD &amp; Field blanks'!$H$53)</f>
        <v>0</v>
      </c>
      <c r="BR12" s="153" t="str">
        <f>IF(OR('LOD &amp; Field blanks'!$F$3="no",AO12=""),"0",'LOD &amp; Field blanks'!$I$53)</f>
        <v>0</v>
      </c>
      <c r="BS12" s="153" t="str">
        <f>IF(OR('LOD &amp; Field blanks'!$F$3="no",AU12=""),"0",'LOD &amp; Field blanks'!$J$53)</f>
        <v>0</v>
      </c>
      <c r="BT12" s="153" t="e">
        <f>VLOOKUP('Collection sheet'!BC12,RPE!$A$2:$B$14,2,FALSE)</f>
        <v>#N/A</v>
      </c>
      <c r="BU12" s="180" t="str">
        <f t="shared" si="23"/>
        <v/>
      </c>
      <c r="BV12" s="180" t="str">
        <f t="shared" si="24"/>
        <v/>
      </c>
      <c r="BW12" s="180" t="str">
        <f t="shared" si="25"/>
        <v/>
      </c>
      <c r="BX12" s="180">
        <v>0</v>
      </c>
      <c r="BY12" s="201" t="str">
        <f>'LOD &amp; Field blanks'!$M$3</f>
        <v/>
      </c>
      <c r="BZ12" s="201" t="str">
        <f t="shared" si="26"/>
        <v/>
      </c>
      <c r="CA12" s="195" t="str">
        <f t="shared" si="27"/>
        <v/>
      </c>
      <c r="CB12" s="196" t="str">
        <f t="shared" si="28"/>
        <v/>
      </c>
      <c r="CC12" s="204" t="str">
        <f t="shared" si="29"/>
        <v/>
      </c>
      <c r="CD12" s="200" t="str">
        <f t="shared" si="30"/>
        <v>TRUE</v>
      </c>
      <c r="CE12" s="209" t="str">
        <f>'LOD &amp; Field blanks'!$M$4</f>
        <v/>
      </c>
      <c r="CF12" s="210" t="str">
        <f t="shared" si="31"/>
        <v/>
      </c>
      <c r="CG12" s="211" t="str">
        <f t="shared" si="32"/>
        <v/>
      </c>
      <c r="CH12" s="209" t="str">
        <f t="shared" si="33"/>
        <v>TRUE</v>
      </c>
      <c r="CI12" s="220" t="str">
        <f>'LOD &amp; Field blanks'!$M$5</f>
        <v/>
      </c>
      <c r="CJ12" s="221" t="str">
        <f t="shared" si="34"/>
        <v/>
      </c>
      <c r="CK12" s="222" t="str">
        <f t="shared" si="35"/>
        <v/>
      </c>
      <c r="CL12" s="220" t="str">
        <f t="shared" si="36"/>
        <v>TRUE</v>
      </c>
      <c r="CM12" s="226" t="str">
        <f>'LOD &amp; Field blanks'!$M$6</f>
        <v/>
      </c>
      <c r="CN12" s="227" t="str">
        <f t="shared" si="37"/>
        <v/>
      </c>
      <c r="CO12" s="228" t="str">
        <f t="shared" si="38"/>
        <v/>
      </c>
      <c r="CP12" s="226" t="str">
        <f t="shared" si="39"/>
        <v>TRUE</v>
      </c>
    </row>
    <row r="13" spans="1:94" s="62" customFormat="1" ht="45.75" customHeight="1" x14ac:dyDescent="0.2">
      <c r="A13" s="108"/>
      <c r="B13" s="145" t="str">
        <f t="shared" si="9"/>
        <v/>
      </c>
      <c r="C13" s="108"/>
      <c r="D13" s="145" t="str">
        <f t="shared" si="42"/>
        <v/>
      </c>
      <c r="E13" s="28"/>
      <c r="F13" s="22"/>
      <c r="G13" s="30"/>
      <c r="H13" s="30"/>
      <c r="I13" s="130"/>
      <c r="J13" s="176"/>
      <c r="K13" s="176"/>
      <c r="L13" s="176"/>
      <c r="M13" s="132"/>
      <c r="N13" s="32"/>
      <c r="O13" s="32"/>
      <c r="P13" s="25"/>
      <c r="Q13" s="34"/>
      <c r="R13" s="132"/>
      <c r="S13" s="24"/>
      <c r="T13" s="38"/>
      <c r="U13" s="40"/>
      <c r="V13" s="40"/>
      <c r="W13" s="13" t="str">
        <f t="shared" si="10"/>
        <v/>
      </c>
      <c r="X13" s="14" t="str">
        <f t="shared" si="11"/>
        <v/>
      </c>
      <c r="Y13" s="40"/>
      <c r="Z13" s="40"/>
      <c r="AA13" s="13" t="str">
        <f t="shared" si="43"/>
        <v/>
      </c>
      <c r="AB13" s="41"/>
      <c r="AC13" s="41"/>
      <c r="AD13" s="17" t="str">
        <f t="shared" si="40"/>
        <v/>
      </c>
      <c r="AE13" s="15" t="str">
        <f t="shared" si="41"/>
        <v/>
      </c>
      <c r="AF13" s="60" t="str">
        <f t="shared" si="0"/>
        <v/>
      </c>
      <c r="AG13" s="52" t="str">
        <f t="shared" si="1"/>
        <v/>
      </c>
      <c r="AH13" s="45"/>
      <c r="AI13" s="51"/>
      <c r="AJ13" s="50" t="str">
        <f t="shared" si="12"/>
        <v/>
      </c>
      <c r="AK13" s="60" t="str">
        <f t="shared" si="2"/>
        <v/>
      </c>
      <c r="AL13" s="61" t="str">
        <f t="shared" si="13"/>
        <v/>
      </c>
      <c r="AM13" s="52" t="str">
        <f t="shared" si="3"/>
        <v/>
      </c>
      <c r="AN13" s="45"/>
      <c r="AO13" s="51"/>
      <c r="AP13" s="50" t="str">
        <f t="shared" si="14"/>
        <v/>
      </c>
      <c r="AQ13" s="60" t="str">
        <f t="shared" si="4"/>
        <v/>
      </c>
      <c r="AR13" s="61" t="str">
        <f t="shared" si="15"/>
        <v/>
      </c>
      <c r="AS13" s="52" t="str">
        <f t="shared" si="5"/>
        <v/>
      </c>
      <c r="AT13" s="45"/>
      <c r="AU13" s="51"/>
      <c r="AV13" s="50" t="str">
        <f t="shared" si="16"/>
        <v/>
      </c>
      <c r="AW13" s="60" t="str">
        <f t="shared" si="6"/>
        <v/>
      </c>
      <c r="AX13" s="61" t="str">
        <f t="shared" si="17"/>
        <v/>
      </c>
      <c r="AY13" s="52" t="str">
        <f t="shared" si="7"/>
        <v/>
      </c>
      <c r="AZ13" s="297"/>
      <c r="BA13" s="36"/>
      <c r="BB13" s="36"/>
      <c r="BC13" s="36"/>
      <c r="BD13" s="169" t="str">
        <f t="shared" si="18"/>
        <v/>
      </c>
      <c r="BE13" s="260" t="str">
        <f t="shared" si="19"/>
        <v/>
      </c>
      <c r="BF13" s="260" t="str">
        <f t="shared" si="20"/>
        <v/>
      </c>
      <c r="BG13" s="260" t="str">
        <f t="shared" si="21"/>
        <v/>
      </c>
      <c r="BH13" s="260" t="str">
        <f t="shared" si="22"/>
        <v/>
      </c>
      <c r="BI13" s="297"/>
      <c r="BJ13" s="297"/>
      <c r="BN13" s="153" t="e">
        <f>VLOOKUP(A13,'NEPSI sectors'!$A$1:$B$18,2,FALSE)</f>
        <v>#N/A</v>
      </c>
      <c r="BO13" s="164" t="e">
        <f>VLOOKUP(C13,Countries!$A$1:'Countries'!$B$51,2,FALSE)</f>
        <v>#N/A</v>
      </c>
      <c r="BP13" s="153" t="str">
        <f>IF(OR('LOD &amp; Field blanks'!$F$3="no",W13=""),"0",'LOD &amp; Field blanks'!$F$53)</f>
        <v>0</v>
      </c>
      <c r="BQ13" s="153" t="str">
        <f>IF(OR('LOD &amp; Field blanks'!$F$3="no",AI13=""),"0",'LOD &amp; Field blanks'!$H$53)</f>
        <v>0</v>
      </c>
      <c r="BR13" s="153" t="str">
        <f>IF(OR('LOD &amp; Field blanks'!$F$3="no",AO13=""),"0",'LOD &amp; Field blanks'!$I$53)</f>
        <v>0</v>
      </c>
      <c r="BS13" s="153" t="str">
        <f>IF(OR('LOD &amp; Field blanks'!$F$3="no",AU13=""),"0",'LOD &amp; Field blanks'!$J$53)</f>
        <v>0</v>
      </c>
      <c r="BT13" s="153" t="e">
        <f>VLOOKUP('Collection sheet'!BC13,RPE!$A$2:$B$14,2,FALSE)</f>
        <v>#N/A</v>
      </c>
      <c r="BU13" s="180" t="str">
        <f t="shared" si="23"/>
        <v/>
      </c>
      <c r="BV13" s="180" t="str">
        <f t="shared" si="24"/>
        <v/>
      </c>
      <c r="BW13" s="180" t="str">
        <f t="shared" si="25"/>
        <v/>
      </c>
      <c r="BX13" s="180">
        <v>0</v>
      </c>
      <c r="BY13" s="201" t="str">
        <f>'LOD &amp; Field blanks'!$M$3</f>
        <v/>
      </c>
      <c r="BZ13" s="201" t="str">
        <f t="shared" si="26"/>
        <v/>
      </c>
      <c r="CA13" s="195" t="str">
        <f t="shared" si="27"/>
        <v/>
      </c>
      <c r="CB13" s="196" t="str">
        <f t="shared" si="28"/>
        <v/>
      </c>
      <c r="CC13" s="204" t="str">
        <f t="shared" si="29"/>
        <v/>
      </c>
      <c r="CD13" s="200" t="str">
        <f t="shared" si="30"/>
        <v>TRUE</v>
      </c>
      <c r="CE13" s="209" t="str">
        <f>'LOD &amp; Field blanks'!$M$4</f>
        <v/>
      </c>
      <c r="CF13" s="210" t="str">
        <f t="shared" si="31"/>
        <v/>
      </c>
      <c r="CG13" s="211" t="str">
        <f t="shared" si="32"/>
        <v/>
      </c>
      <c r="CH13" s="209" t="str">
        <f t="shared" si="33"/>
        <v>TRUE</v>
      </c>
      <c r="CI13" s="220" t="str">
        <f>'LOD &amp; Field blanks'!$M$5</f>
        <v/>
      </c>
      <c r="CJ13" s="221" t="str">
        <f t="shared" si="34"/>
        <v/>
      </c>
      <c r="CK13" s="222" t="str">
        <f t="shared" si="35"/>
        <v/>
      </c>
      <c r="CL13" s="220" t="str">
        <f t="shared" si="36"/>
        <v>TRUE</v>
      </c>
      <c r="CM13" s="226" t="str">
        <f>'LOD &amp; Field blanks'!$M$6</f>
        <v/>
      </c>
      <c r="CN13" s="227" t="str">
        <f t="shared" si="37"/>
        <v/>
      </c>
      <c r="CO13" s="228" t="str">
        <f t="shared" si="38"/>
        <v/>
      </c>
      <c r="CP13" s="226" t="str">
        <f t="shared" si="39"/>
        <v>TRUE</v>
      </c>
    </row>
    <row r="14" spans="1:94" s="62" customFormat="1" ht="45.75" customHeight="1" x14ac:dyDescent="0.2">
      <c r="A14" s="108"/>
      <c r="B14" s="145" t="str">
        <f t="shared" si="9"/>
        <v/>
      </c>
      <c r="C14" s="108"/>
      <c r="D14" s="145" t="str">
        <f t="shared" si="42"/>
        <v/>
      </c>
      <c r="E14" s="28"/>
      <c r="F14" s="22"/>
      <c r="G14" s="30"/>
      <c r="H14" s="30"/>
      <c r="I14" s="130"/>
      <c r="J14" s="176"/>
      <c r="K14" s="176"/>
      <c r="L14" s="176"/>
      <c r="M14" s="132"/>
      <c r="N14" s="32"/>
      <c r="O14" s="32"/>
      <c r="P14" s="25"/>
      <c r="Q14" s="34"/>
      <c r="R14" s="132"/>
      <c r="S14" s="24"/>
      <c r="T14" s="38"/>
      <c r="U14" s="40"/>
      <c r="V14" s="40"/>
      <c r="W14" s="13" t="str">
        <f t="shared" si="10"/>
        <v/>
      </c>
      <c r="X14" s="14" t="str">
        <f t="shared" si="11"/>
        <v/>
      </c>
      <c r="Y14" s="40"/>
      <c r="Z14" s="40"/>
      <c r="AA14" s="13" t="str">
        <f t="shared" si="43"/>
        <v/>
      </c>
      <c r="AB14" s="41"/>
      <c r="AC14" s="41"/>
      <c r="AD14" s="17" t="str">
        <f t="shared" si="40"/>
        <v/>
      </c>
      <c r="AE14" s="15" t="str">
        <f t="shared" si="41"/>
        <v/>
      </c>
      <c r="AF14" s="60" t="str">
        <f t="shared" si="0"/>
        <v/>
      </c>
      <c r="AG14" s="52" t="str">
        <f t="shared" si="1"/>
        <v/>
      </c>
      <c r="AH14" s="45"/>
      <c r="AI14" s="51"/>
      <c r="AJ14" s="50" t="str">
        <f t="shared" si="12"/>
        <v/>
      </c>
      <c r="AK14" s="60" t="str">
        <f t="shared" si="2"/>
        <v/>
      </c>
      <c r="AL14" s="61" t="str">
        <f t="shared" si="13"/>
        <v/>
      </c>
      <c r="AM14" s="52" t="str">
        <f t="shared" si="3"/>
        <v/>
      </c>
      <c r="AN14" s="45"/>
      <c r="AO14" s="51"/>
      <c r="AP14" s="50" t="str">
        <f t="shared" si="14"/>
        <v/>
      </c>
      <c r="AQ14" s="60" t="str">
        <f t="shared" si="4"/>
        <v/>
      </c>
      <c r="AR14" s="61" t="str">
        <f t="shared" si="15"/>
        <v/>
      </c>
      <c r="AS14" s="52" t="str">
        <f t="shared" si="5"/>
        <v/>
      </c>
      <c r="AT14" s="45"/>
      <c r="AU14" s="51"/>
      <c r="AV14" s="50" t="str">
        <f t="shared" si="16"/>
        <v/>
      </c>
      <c r="AW14" s="60" t="str">
        <f t="shared" si="6"/>
        <v/>
      </c>
      <c r="AX14" s="61" t="str">
        <f t="shared" si="17"/>
        <v/>
      </c>
      <c r="AY14" s="52" t="str">
        <f t="shared" si="7"/>
        <v/>
      </c>
      <c r="AZ14" s="297"/>
      <c r="BA14" s="36"/>
      <c r="BB14" s="36"/>
      <c r="BC14" s="36"/>
      <c r="BD14" s="169" t="str">
        <f t="shared" si="18"/>
        <v/>
      </c>
      <c r="BE14" s="260" t="str">
        <f t="shared" si="19"/>
        <v/>
      </c>
      <c r="BF14" s="260" t="str">
        <f t="shared" si="20"/>
        <v/>
      </c>
      <c r="BG14" s="260" t="str">
        <f t="shared" si="21"/>
        <v/>
      </c>
      <c r="BH14" s="260" t="str">
        <f t="shared" si="22"/>
        <v/>
      </c>
      <c r="BI14" s="297"/>
      <c r="BJ14" s="297"/>
      <c r="BN14" s="153" t="e">
        <f>VLOOKUP(A14,'NEPSI sectors'!$A$1:$B$18,2,FALSE)</f>
        <v>#N/A</v>
      </c>
      <c r="BO14" s="164" t="e">
        <f>VLOOKUP(C14,Countries!$A$1:'Countries'!$B$51,2,FALSE)</f>
        <v>#N/A</v>
      </c>
      <c r="BP14" s="153" t="str">
        <f>IF(OR('LOD &amp; Field blanks'!$F$3="no",W14=""),"0",'LOD &amp; Field blanks'!$F$53)</f>
        <v>0</v>
      </c>
      <c r="BQ14" s="153" t="str">
        <f>IF(OR('LOD &amp; Field blanks'!$F$3="no",AI14=""),"0",'LOD &amp; Field blanks'!$H$53)</f>
        <v>0</v>
      </c>
      <c r="BR14" s="153" t="str">
        <f>IF(OR('LOD &amp; Field blanks'!$F$3="no",AO14=""),"0",'LOD &amp; Field blanks'!$I$53)</f>
        <v>0</v>
      </c>
      <c r="BS14" s="153" t="str">
        <f>IF(OR('LOD &amp; Field blanks'!$F$3="no",AU14=""),"0",'LOD &amp; Field blanks'!$J$53)</f>
        <v>0</v>
      </c>
      <c r="BT14" s="153" t="e">
        <f>VLOOKUP('Collection sheet'!BC14,RPE!$A$2:$B$14,2,FALSE)</f>
        <v>#N/A</v>
      </c>
      <c r="BU14" s="180" t="str">
        <f t="shared" si="23"/>
        <v/>
      </c>
      <c r="BV14" s="180" t="str">
        <f t="shared" si="24"/>
        <v/>
      </c>
      <c r="BW14" s="180" t="str">
        <f t="shared" si="25"/>
        <v/>
      </c>
      <c r="BX14" s="180">
        <v>0</v>
      </c>
      <c r="BY14" s="201" t="str">
        <f>'LOD &amp; Field blanks'!$M$3</f>
        <v/>
      </c>
      <c r="BZ14" s="201" t="str">
        <f t="shared" si="26"/>
        <v/>
      </c>
      <c r="CA14" s="195" t="str">
        <f t="shared" si="27"/>
        <v/>
      </c>
      <c r="CB14" s="196" t="str">
        <f t="shared" si="28"/>
        <v/>
      </c>
      <c r="CC14" s="204" t="str">
        <f t="shared" si="29"/>
        <v/>
      </c>
      <c r="CD14" s="200" t="str">
        <f t="shared" si="30"/>
        <v>TRUE</v>
      </c>
      <c r="CE14" s="209" t="str">
        <f>'LOD &amp; Field blanks'!$M$4</f>
        <v/>
      </c>
      <c r="CF14" s="210" t="str">
        <f t="shared" si="31"/>
        <v/>
      </c>
      <c r="CG14" s="211" t="str">
        <f t="shared" si="32"/>
        <v/>
      </c>
      <c r="CH14" s="209" t="str">
        <f t="shared" si="33"/>
        <v>TRUE</v>
      </c>
      <c r="CI14" s="220" t="str">
        <f>'LOD &amp; Field blanks'!$M$5</f>
        <v/>
      </c>
      <c r="CJ14" s="221" t="str">
        <f t="shared" si="34"/>
        <v/>
      </c>
      <c r="CK14" s="222" t="str">
        <f t="shared" si="35"/>
        <v/>
      </c>
      <c r="CL14" s="220" t="str">
        <f t="shared" si="36"/>
        <v>TRUE</v>
      </c>
      <c r="CM14" s="226" t="str">
        <f>'LOD &amp; Field blanks'!$M$6</f>
        <v/>
      </c>
      <c r="CN14" s="227" t="str">
        <f t="shared" si="37"/>
        <v/>
      </c>
      <c r="CO14" s="228" t="str">
        <f t="shared" si="38"/>
        <v/>
      </c>
      <c r="CP14" s="226" t="str">
        <f t="shared" si="39"/>
        <v>TRUE</v>
      </c>
    </row>
    <row r="15" spans="1:94" s="62" customFormat="1" ht="45.75" customHeight="1" x14ac:dyDescent="0.2">
      <c r="A15" s="108"/>
      <c r="B15" s="145" t="str">
        <f t="shared" si="9"/>
        <v/>
      </c>
      <c r="C15" s="108"/>
      <c r="D15" s="145" t="str">
        <f t="shared" si="42"/>
        <v/>
      </c>
      <c r="E15" s="28"/>
      <c r="F15" s="22"/>
      <c r="G15" s="30"/>
      <c r="H15" s="30"/>
      <c r="I15" s="130"/>
      <c r="J15" s="176"/>
      <c r="K15" s="176"/>
      <c r="L15" s="176"/>
      <c r="M15" s="132"/>
      <c r="N15" s="32"/>
      <c r="O15" s="32"/>
      <c r="P15" s="25"/>
      <c r="Q15" s="34"/>
      <c r="R15" s="132"/>
      <c r="S15" s="24"/>
      <c r="T15" s="38"/>
      <c r="U15" s="40"/>
      <c r="V15" s="40"/>
      <c r="W15" s="13" t="str">
        <f t="shared" si="10"/>
        <v/>
      </c>
      <c r="X15" s="14" t="str">
        <f t="shared" si="11"/>
        <v/>
      </c>
      <c r="Y15" s="40"/>
      <c r="Z15" s="40"/>
      <c r="AA15" s="13" t="str">
        <f t="shared" si="43"/>
        <v/>
      </c>
      <c r="AB15" s="41"/>
      <c r="AC15" s="41"/>
      <c r="AD15" s="17" t="str">
        <f t="shared" si="40"/>
        <v/>
      </c>
      <c r="AE15" s="15" t="str">
        <f t="shared" si="41"/>
        <v/>
      </c>
      <c r="AF15" s="60" t="str">
        <f t="shared" si="0"/>
        <v/>
      </c>
      <c r="AG15" s="52" t="str">
        <f t="shared" si="1"/>
        <v/>
      </c>
      <c r="AH15" s="45"/>
      <c r="AI15" s="51"/>
      <c r="AJ15" s="50" t="str">
        <f t="shared" si="12"/>
        <v/>
      </c>
      <c r="AK15" s="60" t="str">
        <f t="shared" si="2"/>
        <v/>
      </c>
      <c r="AL15" s="61" t="str">
        <f t="shared" si="13"/>
        <v/>
      </c>
      <c r="AM15" s="52" t="str">
        <f t="shared" si="3"/>
        <v/>
      </c>
      <c r="AN15" s="45"/>
      <c r="AO15" s="51"/>
      <c r="AP15" s="50" t="str">
        <f t="shared" si="14"/>
        <v/>
      </c>
      <c r="AQ15" s="60" t="str">
        <f t="shared" si="4"/>
        <v/>
      </c>
      <c r="AR15" s="61" t="str">
        <f t="shared" si="15"/>
        <v/>
      </c>
      <c r="AS15" s="52" t="str">
        <f t="shared" si="5"/>
        <v/>
      </c>
      <c r="AT15" s="45"/>
      <c r="AU15" s="51"/>
      <c r="AV15" s="50" t="str">
        <f t="shared" si="16"/>
        <v/>
      </c>
      <c r="AW15" s="60" t="str">
        <f t="shared" si="6"/>
        <v/>
      </c>
      <c r="AX15" s="61" t="str">
        <f t="shared" si="17"/>
        <v/>
      </c>
      <c r="AY15" s="52" t="str">
        <f t="shared" si="7"/>
        <v/>
      </c>
      <c r="AZ15" s="297"/>
      <c r="BA15" s="36"/>
      <c r="BB15" s="36"/>
      <c r="BC15" s="36"/>
      <c r="BD15" s="169" t="str">
        <f t="shared" si="18"/>
        <v/>
      </c>
      <c r="BE15" s="260" t="str">
        <f t="shared" si="19"/>
        <v/>
      </c>
      <c r="BF15" s="260" t="str">
        <f t="shared" si="20"/>
        <v/>
      </c>
      <c r="BG15" s="260" t="str">
        <f t="shared" si="21"/>
        <v/>
      </c>
      <c r="BH15" s="260" t="str">
        <f t="shared" si="22"/>
        <v/>
      </c>
      <c r="BI15" s="297"/>
      <c r="BJ15" s="297"/>
      <c r="BN15" s="153" t="e">
        <f>VLOOKUP(A15,'NEPSI sectors'!$A$1:$B$18,2,FALSE)</f>
        <v>#N/A</v>
      </c>
      <c r="BO15" s="164" t="e">
        <f>VLOOKUP(C15,Countries!$A$1:'Countries'!$B$51,2,FALSE)</f>
        <v>#N/A</v>
      </c>
      <c r="BP15" s="153" t="str">
        <f>IF(OR('LOD &amp; Field blanks'!$F$3="no",W15=""),"0",'LOD &amp; Field blanks'!$F$53)</f>
        <v>0</v>
      </c>
      <c r="BQ15" s="153" t="str">
        <f>IF(OR('LOD &amp; Field blanks'!$F$3="no",AI15=""),"0",'LOD &amp; Field blanks'!$H$53)</f>
        <v>0</v>
      </c>
      <c r="BR15" s="153" t="str">
        <f>IF(OR('LOD &amp; Field blanks'!$F$3="no",AO15=""),"0",'LOD &amp; Field blanks'!$I$53)</f>
        <v>0</v>
      </c>
      <c r="BS15" s="153" t="str">
        <f>IF(OR('LOD &amp; Field blanks'!$F$3="no",AU15=""),"0",'LOD &amp; Field blanks'!$J$53)</f>
        <v>0</v>
      </c>
      <c r="BT15" s="153" t="e">
        <f>VLOOKUP('Collection sheet'!BC15,RPE!$A$2:$B$14,2,FALSE)</f>
        <v>#N/A</v>
      </c>
      <c r="BU15" s="180" t="str">
        <f t="shared" si="23"/>
        <v/>
      </c>
      <c r="BV15" s="180" t="str">
        <f t="shared" si="24"/>
        <v/>
      </c>
      <c r="BW15" s="180" t="str">
        <f t="shared" si="25"/>
        <v/>
      </c>
      <c r="BX15" s="180">
        <v>0</v>
      </c>
      <c r="BY15" s="201" t="str">
        <f>'LOD &amp; Field blanks'!$M$3</f>
        <v/>
      </c>
      <c r="BZ15" s="201" t="str">
        <f t="shared" si="26"/>
        <v/>
      </c>
      <c r="CA15" s="195" t="str">
        <f t="shared" si="27"/>
        <v/>
      </c>
      <c r="CB15" s="196" t="str">
        <f t="shared" si="28"/>
        <v/>
      </c>
      <c r="CC15" s="204" t="str">
        <f t="shared" si="29"/>
        <v/>
      </c>
      <c r="CD15" s="200" t="str">
        <f t="shared" si="30"/>
        <v>TRUE</v>
      </c>
      <c r="CE15" s="209" t="str">
        <f>'LOD &amp; Field blanks'!$M$4</f>
        <v/>
      </c>
      <c r="CF15" s="210" t="str">
        <f t="shared" si="31"/>
        <v/>
      </c>
      <c r="CG15" s="211" t="str">
        <f t="shared" si="32"/>
        <v/>
      </c>
      <c r="CH15" s="209" t="str">
        <f t="shared" si="33"/>
        <v>TRUE</v>
      </c>
      <c r="CI15" s="220" t="str">
        <f>'LOD &amp; Field blanks'!$M$5</f>
        <v/>
      </c>
      <c r="CJ15" s="221" t="str">
        <f t="shared" si="34"/>
        <v/>
      </c>
      <c r="CK15" s="222" t="str">
        <f t="shared" si="35"/>
        <v/>
      </c>
      <c r="CL15" s="220" t="str">
        <f t="shared" si="36"/>
        <v>TRUE</v>
      </c>
      <c r="CM15" s="226" t="str">
        <f>'LOD &amp; Field blanks'!$M$6</f>
        <v/>
      </c>
      <c r="CN15" s="227" t="str">
        <f t="shared" si="37"/>
        <v/>
      </c>
      <c r="CO15" s="228" t="str">
        <f t="shared" si="38"/>
        <v/>
      </c>
      <c r="CP15" s="226" t="str">
        <f t="shared" si="39"/>
        <v>TRUE</v>
      </c>
    </row>
    <row r="16" spans="1:94" s="62" customFormat="1" ht="45.75" customHeight="1" x14ac:dyDescent="0.2">
      <c r="A16" s="108"/>
      <c r="B16" s="145" t="str">
        <f t="shared" si="9"/>
        <v/>
      </c>
      <c r="C16" s="108"/>
      <c r="D16" s="145" t="str">
        <f t="shared" si="42"/>
        <v/>
      </c>
      <c r="E16" s="28"/>
      <c r="F16" s="22"/>
      <c r="G16" s="30"/>
      <c r="H16" s="30"/>
      <c r="I16" s="130"/>
      <c r="J16" s="176"/>
      <c r="K16" s="176"/>
      <c r="L16" s="176"/>
      <c r="M16" s="132"/>
      <c r="N16" s="32"/>
      <c r="O16" s="32"/>
      <c r="P16" s="25"/>
      <c r="Q16" s="34"/>
      <c r="R16" s="132"/>
      <c r="S16" s="24"/>
      <c r="T16" s="38"/>
      <c r="U16" s="40"/>
      <c r="V16" s="40"/>
      <c r="W16" s="13" t="str">
        <f t="shared" si="10"/>
        <v/>
      </c>
      <c r="X16" s="14" t="str">
        <f t="shared" si="11"/>
        <v/>
      </c>
      <c r="Y16" s="40"/>
      <c r="Z16" s="40"/>
      <c r="AA16" s="13" t="str">
        <f t="shared" si="43"/>
        <v/>
      </c>
      <c r="AB16" s="41"/>
      <c r="AC16" s="41"/>
      <c r="AD16" s="17" t="str">
        <f t="shared" si="40"/>
        <v/>
      </c>
      <c r="AE16" s="15" t="str">
        <f t="shared" si="41"/>
        <v/>
      </c>
      <c r="AF16" s="60" t="str">
        <f t="shared" si="0"/>
        <v/>
      </c>
      <c r="AG16" s="52" t="str">
        <f t="shared" si="1"/>
        <v/>
      </c>
      <c r="AH16" s="45"/>
      <c r="AI16" s="51"/>
      <c r="AJ16" s="50" t="str">
        <f t="shared" si="12"/>
        <v/>
      </c>
      <c r="AK16" s="60" t="str">
        <f t="shared" si="2"/>
        <v/>
      </c>
      <c r="AL16" s="61" t="str">
        <f t="shared" si="13"/>
        <v/>
      </c>
      <c r="AM16" s="52" t="str">
        <f t="shared" si="3"/>
        <v/>
      </c>
      <c r="AN16" s="45"/>
      <c r="AO16" s="51"/>
      <c r="AP16" s="50" t="str">
        <f t="shared" si="14"/>
        <v/>
      </c>
      <c r="AQ16" s="60" t="str">
        <f t="shared" si="4"/>
        <v/>
      </c>
      <c r="AR16" s="61" t="str">
        <f t="shared" si="15"/>
        <v/>
      </c>
      <c r="AS16" s="52" t="str">
        <f t="shared" si="5"/>
        <v/>
      </c>
      <c r="AT16" s="45"/>
      <c r="AU16" s="51"/>
      <c r="AV16" s="50" t="str">
        <f t="shared" si="16"/>
        <v/>
      </c>
      <c r="AW16" s="60" t="str">
        <f t="shared" si="6"/>
        <v/>
      </c>
      <c r="AX16" s="61" t="str">
        <f t="shared" si="17"/>
        <v/>
      </c>
      <c r="AY16" s="52" t="str">
        <f t="shared" si="7"/>
        <v/>
      </c>
      <c r="AZ16" s="297"/>
      <c r="BA16" s="36"/>
      <c r="BB16" s="36"/>
      <c r="BC16" s="36"/>
      <c r="BD16" s="169" t="str">
        <f t="shared" si="18"/>
        <v/>
      </c>
      <c r="BE16" s="260" t="str">
        <f t="shared" si="19"/>
        <v/>
      </c>
      <c r="BF16" s="260" t="str">
        <f t="shared" si="20"/>
        <v/>
      </c>
      <c r="BG16" s="260" t="str">
        <f t="shared" si="21"/>
        <v/>
      </c>
      <c r="BH16" s="260" t="str">
        <f t="shared" si="22"/>
        <v/>
      </c>
      <c r="BI16" s="297"/>
      <c r="BJ16" s="297"/>
      <c r="BN16" s="153" t="e">
        <f>VLOOKUP(A16,'NEPSI sectors'!$A$1:$B$18,2,FALSE)</f>
        <v>#N/A</v>
      </c>
      <c r="BO16" s="164" t="e">
        <f>VLOOKUP(C16,Countries!$A$1:'Countries'!$B$51,2,FALSE)</f>
        <v>#N/A</v>
      </c>
      <c r="BP16" s="153" t="str">
        <f>IF(OR('LOD &amp; Field blanks'!$F$3="no",W16=""),"0",'LOD &amp; Field blanks'!$F$53)</f>
        <v>0</v>
      </c>
      <c r="BQ16" s="153" t="str">
        <f>IF(OR('LOD &amp; Field blanks'!$F$3="no",AI16=""),"0",'LOD &amp; Field blanks'!$H$53)</f>
        <v>0</v>
      </c>
      <c r="BR16" s="153" t="str">
        <f>IF(OR('LOD &amp; Field blanks'!$F$3="no",AO16=""),"0",'LOD &amp; Field blanks'!$I$53)</f>
        <v>0</v>
      </c>
      <c r="BS16" s="153" t="str">
        <f>IF(OR('LOD &amp; Field blanks'!$F$3="no",AU16=""),"0",'LOD &amp; Field blanks'!$J$53)</f>
        <v>0</v>
      </c>
      <c r="BT16" s="153" t="e">
        <f>VLOOKUP('Collection sheet'!BC16,RPE!$A$2:$B$14,2,FALSE)</f>
        <v>#N/A</v>
      </c>
      <c r="BU16" s="180" t="str">
        <f t="shared" si="23"/>
        <v/>
      </c>
      <c r="BV16" s="180" t="str">
        <f t="shared" si="24"/>
        <v/>
      </c>
      <c r="BW16" s="180" t="str">
        <f t="shared" si="25"/>
        <v/>
      </c>
      <c r="BX16" s="180">
        <v>0</v>
      </c>
      <c r="BY16" s="201" t="str">
        <f>'LOD &amp; Field blanks'!$M$3</f>
        <v/>
      </c>
      <c r="BZ16" s="201" t="str">
        <f t="shared" si="26"/>
        <v/>
      </c>
      <c r="CA16" s="195" t="str">
        <f t="shared" si="27"/>
        <v/>
      </c>
      <c r="CB16" s="196" t="str">
        <f t="shared" si="28"/>
        <v/>
      </c>
      <c r="CC16" s="204" t="str">
        <f t="shared" si="29"/>
        <v/>
      </c>
      <c r="CD16" s="200" t="str">
        <f t="shared" si="30"/>
        <v>TRUE</v>
      </c>
      <c r="CE16" s="209" t="str">
        <f>'LOD &amp; Field blanks'!$M$4</f>
        <v/>
      </c>
      <c r="CF16" s="210" t="str">
        <f t="shared" si="31"/>
        <v/>
      </c>
      <c r="CG16" s="211" t="str">
        <f t="shared" si="32"/>
        <v/>
      </c>
      <c r="CH16" s="209" t="str">
        <f t="shared" si="33"/>
        <v>TRUE</v>
      </c>
      <c r="CI16" s="220" t="str">
        <f>'LOD &amp; Field blanks'!$M$5</f>
        <v/>
      </c>
      <c r="CJ16" s="221" t="str">
        <f t="shared" si="34"/>
        <v/>
      </c>
      <c r="CK16" s="222" t="str">
        <f t="shared" si="35"/>
        <v/>
      </c>
      <c r="CL16" s="220" t="str">
        <f t="shared" si="36"/>
        <v>TRUE</v>
      </c>
      <c r="CM16" s="226" t="str">
        <f>'LOD &amp; Field blanks'!$M$6</f>
        <v/>
      </c>
      <c r="CN16" s="227" t="str">
        <f t="shared" si="37"/>
        <v/>
      </c>
      <c r="CO16" s="228" t="str">
        <f t="shared" si="38"/>
        <v/>
      </c>
      <c r="CP16" s="226" t="str">
        <f t="shared" si="39"/>
        <v>TRUE</v>
      </c>
    </row>
    <row r="17" spans="1:94" s="62" customFormat="1" ht="45.75" customHeight="1" x14ac:dyDescent="0.2">
      <c r="A17" s="108"/>
      <c r="B17" s="145" t="str">
        <f t="shared" si="9"/>
        <v/>
      </c>
      <c r="C17" s="108"/>
      <c r="D17" s="145" t="str">
        <f t="shared" si="42"/>
        <v/>
      </c>
      <c r="E17" s="28"/>
      <c r="F17" s="22"/>
      <c r="G17" s="30"/>
      <c r="H17" s="30"/>
      <c r="I17" s="130"/>
      <c r="J17" s="176"/>
      <c r="K17" s="176"/>
      <c r="L17" s="176"/>
      <c r="M17" s="132"/>
      <c r="N17" s="32"/>
      <c r="O17" s="32"/>
      <c r="P17" s="25"/>
      <c r="Q17" s="34"/>
      <c r="R17" s="132"/>
      <c r="S17" s="24"/>
      <c r="T17" s="38"/>
      <c r="U17" s="40"/>
      <c r="V17" s="40"/>
      <c r="W17" s="13" t="str">
        <f t="shared" si="10"/>
        <v/>
      </c>
      <c r="X17" s="14" t="str">
        <f t="shared" si="11"/>
        <v/>
      </c>
      <c r="Y17" s="40"/>
      <c r="Z17" s="40"/>
      <c r="AA17" s="13" t="str">
        <f t="shared" si="43"/>
        <v/>
      </c>
      <c r="AB17" s="41"/>
      <c r="AC17" s="41"/>
      <c r="AD17" s="17" t="str">
        <f t="shared" si="40"/>
        <v/>
      </c>
      <c r="AE17" s="15" t="str">
        <f t="shared" si="41"/>
        <v/>
      </c>
      <c r="AF17" s="60" t="str">
        <f t="shared" si="0"/>
        <v/>
      </c>
      <c r="AG17" s="52" t="str">
        <f t="shared" si="1"/>
        <v/>
      </c>
      <c r="AH17" s="45"/>
      <c r="AI17" s="51"/>
      <c r="AJ17" s="50" t="str">
        <f t="shared" si="12"/>
        <v/>
      </c>
      <c r="AK17" s="60" t="str">
        <f t="shared" si="2"/>
        <v/>
      </c>
      <c r="AL17" s="61" t="str">
        <f t="shared" si="13"/>
        <v/>
      </c>
      <c r="AM17" s="52" t="str">
        <f t="shared" si="3"/>
        <v/>
      </c>
      <c r="AN17" s="45"/>
      <c r="AO17" s="51"/>
      <c r="AP17" s="50" t="str">
        <f t="shared" si="14"/>
        <v/>
      </c>
      <c r="AQ17" s="60" t="str">
        <f t="shared" si="4"/>
        <v/>
      </c>
      <c r="AR17" s="61" t="str">
        <f t="shared" si="15"/>
        <v/>
      </c>
      <c r="AS17" s="52" t="str">
        <f t="shared" si="5"/>
        <v/>
      </c>
      <c r="AT17" s="45"/>
      <c r="AU17" s="51"/>
      <c r="AV17" s="50" t="str">
        <f t="shared" si="16"/>
        <v/>
      </c>
      <c r="AW17" s="60" t="str">
        <f t="shared" si="6"/>
        <v/>
      </c>
      <c r="AX17" s="61" t="str">
        <f t="shared" si="17"/>
        <v/>
      </c>
      <c r="AY17" s="52" t="str">
        <f t="shared" si="7"/>
        <v/>
      </c>
      <c r="AZ17" s="297"/>
      <c r="BA17" s="36"/>
      <c r="BB17" s="36"/>
      <c r="BC17" s="36"/>
      <c r="BD17" s="169" t="str">
        <f t="shared" si="18"/>
        <v/>
      </c>
      <c r="BE17" s="260" t="str">
        <f t="shared" si="19"/>
        <v/>
      </c>
      <c r="BF17" s="260" t="str">
        <f t="shared" si="20"/>
        <v/>
      </c>
      <c r="BG17" s="260" t="str">
        <f t="shared" si="21"/>
        <v/>
      </c>
      <c r="BH17" s="260" t="str">
        <f t="shared" si="22"/>
        <v/>
      </c>
      <c r="BI17" s="297"/>
      <c r="BJ17" s="297"/>
      <c r="BN17" s="153" t="e">
        <f>VLOOKUP(A17,'NEPSI sectors'!$A$1:$B$18,2,FALSE)</f>
        <v>#N/A</v>
      </c>
      <c r="BO17" s="164" t="e">
        <f>VLOOKUP(C17,Countries!$A$1:'Countries'!$B$51,2,FALSE)</f>
        <v>#N/A</v>
      </c>
      <c r="BP17" s="153" t="str">
        <f>IF(OR('LOD &amp; Field blanks'!$F$3="no",W17=""),"0",'LOD &amp; Field blanks'!$F$53)</f>
        <v>0</v>
      </c>
      <c r="BQ17" s="153" t="str">
        <f>IF(OR('LOD &amp; Field blanks'!$F$3="no",AI17=""),"0",'LOD &amp; Field blanks'!$H$53)</f>
        <v>0</v>
      </c>
      <c r="BR17" s="153" t="str">
        <f>IF(OR('LOD &amp; Field blanks'!$F$3="no",AO17=""),"0",'LOD &amp; Field blanks'!$I$53)</f>
        <v>0</v>
      </c>
      <c r="BS17" s="153" t="str">
        <f>IF(OR('LOD &amp; Field blanks'!$F$3="no",AU17=""),"0",'LOD &amp; Field blanks'!$J$53)</f>
        <v>0</v>
      </c>
      <c r="BT17" s="153" t="e">
        <f>VLOOKUP('Collection sheet'!BC17,RPE!$A$2:$B$14,2,FALSE)</f>
        <v>#N/A</v>
      </c>
      <c r="BU17" s="180" t="str">
        <f t="shared" si="23"/>
        <v/>
      </c>
      <c r="BV17" s="180" t="str">
        <f t="shared" si="24"/>
        <v/>
      </c>
      <c r="BW17" s="180" t="str">
        <f t="shared" si="25"/>
        <v/>
      </c>
      <c r="BX17" s="180">
        <v>0</v>
      </c>
      <c r="BY17" s="201" t="str">
        <f>'LOD &amp; Field blanks'!$M$3</f>
        <v/>
      </c>
      <c r="BZ17" s="201" t="str">
        <f t="shared" si="26"/>
        <v/>
      </c>
      <c r="CA17" s="195" t="str">
        <f t="shared" si="27"/>
        <v/>
      </c>
      <c r="CB17" s="196" t="str">
        <f t="shared" si="28"/>
        <v/>
      </c>
      <c r="CC17" s="204" t="str">
        <f t="shared" si="29"/>
        <v/>
      </c>
      <c r="CD17" s="200" t="str">
        <f t="shared" si="30"/>
        <v>TRUE</v>
      </c>
      <c r="CE17" s="209" t="str">
        <f>'LOD &amp; Field blanks'!$M$4</f>
        <v/>
      </c>
      <c r="CF17" s="210" t="str">
        <f t="shared" si="31"/>
        <v/>
      </c>
      <c r="CG17" s="211" t="str">
        <f t="shared" si="32"/>
        <v/>
      </c>
      <c r="CH17" s="209" t="str">
        <f t="shared" si="33"/>
        <v>TRUE</v>
      </c>
      <c r="CI17" s="220" t="str">
        <f>'LOD &amp; Field blanks'!$M$5</f>
        <v/>
      </c>
      <c r="CJ17" s="221" t="str">
        <f t="shared" si="34"/>
        <v/>
      </c>
      <c r="CK17" s="222" t="str">
        <f t="shared" si="35"/>
        <v/>
      </c>
      <c r="CL17" s="220" t="str">
        <f t="shared" si="36"/>
        <v>TRUE</v>
      </c>
      <c r="CM17" s="226" t="str">
        <f>'LOD &amp; Field blanks'!$M$6</f>
        <v/>
      </c>
      <c r="CN17" s="227" t="str">
        <f t="shared" si="37"/>
        <v/>
      </c>
      <c r="CO17" s="228" t="str">
        <f t="shared" si="38"/>
        <v/>
      </c>
      <c r="CP17" s="226" t="str">
        <f t="shared" si="39"/>
        <v>TRUE</v>
      </c>
    </row>
    <row r="18" spans="1:94" s="62" customFormat="1" ht="45.75" customHeight="1" x14ac:dyDescent="0.2">
      <c r="A18" s="108"/>
      <c r="B18" s="145" t="str">
        <f t="shared" si="9"/>
        <v/>
      </c>
      <c r="C18" s="108"/>
      <c r="D18" s="145" t="str">
        <f t="shared" si="42"/>
        <v/>
      </c>
      <c r="E18" s="28"/>
      <c r="F18" s="22"/>
      <c r="G18" s="30"/>
      <c r="H18" s="30"/>
      <c r="I18" s="130"/>
      <c r="J18" s="176"/>
      <c r="K18" s="176"/>
      <c r="L18" s="176"/>
      <c r="M18" s="132"/>
      <c r="N18" s="32"/>
      <c r="O18" s="32"/>
      <c r="P18" s="25"/>
      <c r="Q18" s="34"/>
      <c r="R18" s="132"/>
      <c r="S18" s="24"/>
      <c r="T18" s="38"/>
      <c r="U18" s="40"/>
      <c r="V18" s="40"/>
      <c r="W18" s="13" t="str">
        <f t="shared" si="10"/>
        <v/>
      </c>
      <c r="X18" s="14" t="str">
        <f t="shared" si="11"/>
        <v/>
      </c>
      <c r="Y18" s="40"/>
      <c r="Z18" s="40"/>
      <c r="AA18" s="13" t="str">
        <f t="shared" si="43"/>
        <v/>
      </c>
      <c r="AB18" s="41"/>
      <c r="AC18" s="41"/>
      <c r="AD18" s="17" t="str">
        <f t="shared" si="40"/>
        <v/>
      </c>
      <c r="AE18" s="15" t="str">
        <f t="shared" si="41"/>
        <v/>
      </c>
      <c r="AF18" s="60" t="str">
        <f t="shared" si="0"/>
        <v/>
      </c>
      <c r="AG18" s="52" t="str">
        <f t="shared" si="1"/>
        <v/>
      </c>
      <c r="AH18" s="45"/>
      <c r="AI18" s="51"/>
      <c r="AJ18" s="50" t="str">
        <f t="shared" si="12"/>
        <v/>
      </c>
      <c r="AK18" s="60" t="str">
        <f t="shared" si="2"/>
        <v/>
      </c>
      <c r="AL18" s="61" t="str">
        <f t="shared" si="13"/>
        <v/>
      </c>
      <c r="AM18" s="52" t="str">
        <f t="shared" si="3"/>
        <v/>
      </c>
      <c r="AN18" s="45"/>
      <c r="AO18" s="51"/>
      <c r="AP18" s="50" t="str">
        <f t="shared" si="14"/>
        <v/>
      </c>
      <c r="AQ18" s="60" t="str">
        <f t="shared" si="4"/>
        <v/>
      </c>
      <c r="AR18" s="61" t="str">
        <f t="shared" si="15"/>
        <v/>
      </c>
      <c r="AS18" s="52" t="str">
        <f t="shared" si="5"/>
        <v/>
      </c>
      <c r="AT18" s="45"/>
      <c r="AU18" s="51"/>
      <c r="AV18" s="50" t="str">
        <f t="shared" si="16"/>
        <v/>
      </c>
      <c r="AW18" s="60" t="str">
        <f t="shared" si="6"/>
        <v/>
      </c>
      <c r="AX18" s="61" t="str">
        <f t="shared" si="17"/>
        <v/>
      </c>
      <c r="AY18" s="52" t="str">
        <f t="shared" si="7"/>
        <v/>
      </c>
      <c r="AZ18" s="297"/>
      <c r="BA18" s="36"/>
      <c r="BB18" s="36"/>
      <c r="BC18" s="36"/>
      <c r="BD18" s="169" t="str">
        <f t="shared" si="18"/>
        <v/>
      </c>
      <c r="BE18" s="260" t="str">
        <f t="shared" si="19"/>
        <v/>
      </c>
      <c r="BF18" s="260" t="str">
        <f t="shared" si="20"/>
        <v/>
      </c>
      <c r="BG18" s="260" t="str">
        <f t="shared" si="21"/>
        <v/>
      </c>
      <c r="BH18" s="260" t="str">
        <f t="shared" si="22"/>
        <v/>
      </c>
      <c r="BI18" s="297"/>
      <c r="BJ18" s="297"/>
      <c r="BN18" s="153" t="e">
        <f>VLOOKUP(A18,'NEPSI sectors'!$A$1:$B$18,2,FALSE)</f>
        <v>#N/A</v>
      </c>
      <c r="BO18" s="164" t="e">
        <f>VLOOKUP(C18,Countries!$A$1:'Countries'!$B$51,2,FALSE)</f>
        <v>#N/A</v>
      </c>
      <c r="BP18" s="153" t="str">
        <f>IF(OR('LOD &amp; Field blanks'!$F$3="no",W18=""),"0",'LOD &amp; Field blanks'!$F$53)</f>
        <v>0</v>
      </c>
      <c r="BQ18" s="153" t="str">
        <f>IF(OR('LOD &amp; Field blanks'!$F$3="no",AI18=""),"0",'LOD &amp; Field blanks'!$H$53)</f>
        <v>0</v>
      </c>
      <c r="BR18" s="153" t="str">
        <f>IF(OR('LOD &amp; Field blanks'!$F$3="no",AO18=""),"0",'LOD &amp; Field blanks'!$I$53)</f>
        <v>0</v>
      </c>
      <c r="BS18" s="153" t="str">
        <f>IF(OR('LOD &amp; Field blanks'!$F$3="no",AU18=""),"0",'LOD &amp; Field blanks'!$J$53)</f>
        <v>0</v>
      </c>
      <c r="BT18" s="153" t="e">
        <f>VLOOKUP('Collection sheet'!BC18,RPE!$A$2:$B$14,2,FALSE)</f>
        <v>#N/A</v>
      </c>
      <c r="BU18" s="180" t="str">
        <f t="shared" si="23"/>
        <v/>
      </c>
      <c r="BV18" s="180" t="str">
        <f t="shared" si="24"/>
        <v/>
      </c>
      <c r="BW18" s="180" t="str">
        <f t="shared" si="25"/>
        <v/>
      </c>
      <c r="BX18" s="180">
        <v>0</v>
      </c>
      <c r="BY18" s="201" t="str">
        <f>'LOD &amp; Field blanks'!$M$3</f>
        <v/>
      </c>
      <c r="BZ18" s="201" t="str">
        <f t="shared" si="26"/>
        <v/>
      </c>
      <c r="CA18" s="195" t="str">
        <f t="shared" si="27"/>
        <v/>
      </c>
      <c r="CB18" s="196" t="str">
        <f t="shared" si="28"/>
        <v/>
      </c>
      <c r="CC18" s="204" t="str">
        <f t="shared" si="29"/>
        <v/>
      </c>
      <c r="CD18" s="200" t="str">
        <f t="shared" si="30"/>
        <v>TRUE</v>
      </c>
      <c r="CE18" s="209" t="str">
        <f>'LOD &amp; Field blanks'!$M$4</f>
        <v/>
      </c>
      <c r="CF18" s="210" t="str">
        <f t="shared" si="31"/>
        <v/>
      </c>
      <c r="CG18" s="211" t="str">
        <f t="shared" si="32"/>
        <v/>
      </c>
      <c r="CH18" s="209" t="str">
        <f t="shared" si="33"/>
        <v>TRUE</v>
      </c>
      <c r="CI18" s="220" t="str">
        <f>'LOD &amp; Field blanks'!$M$5</f>
        <v/>
      </c>
      <c r="CJ18" s="221" t="str">
        <f t="shared" si="34"/>
        <v/>
      </c>
      <c r="CK18" s="222" t="str">
        <f t="shared" si="35"/>
        <v/>
      </c>
      <c r="CL18" s="220" t="str">
        <f t="shared" si="36"/>
        <v>TRUE</v>
      </c>
      <c r="CM18" s="226" t="str">
        <f>'LOD &amp; Field blanks'!$M$6</f>
        <v/>
      </c>
      <c r="CN18" s="227" t="str">
        <f t="shared" si="37"/>
        <v/>
      </c>
      <c r="CO18" s="228" t="str">
        <f t="shared" si="38"/>
        <v/>
      </c>
      <c r="CP18" s="226" t="str">
        <f t="shared" si="39"/>
        <v>TRUE</v>
      </c>
    </row>
    <row r="19" spans="1:94" s="62" customFormat="1" ht="45.75" customHeight="1" x14ac:dyDescent="0.2">
      <c r="A19" s="108"/>
      <c r="B19" s="145" t="str">
        <f t="shared" si="9"/>
        <v/>
      </c>
      <c r="C19" s="108"/>
      <c r="D19" s="145" t="str">
        <f t="shared" si="42"/>
        <v/>
      </c>
      <c r="E19" s="28"/>
      <c r="F19" s="22"/>
      <c r="G19" s="30"/>
      <c r="H19" s="30"/>
      <c r="I19" s="130"/>
      <c r="J19" s="176"/>
      <c r="K19" s="176"/>
      <c r="L19" s="176"/>
      <c r="M19" s="132"/>
      <c r="N19" s="32"/>
      <c r="O19" s="32"/>
      <c r="P19" s="25"/>
      <c r="Q19" s="34"/>
      <c r="R19" s="132"/>
      <c r="S19" s="24"/>
      <c r="T19" s="38"/>
      <c r="U19" s="40"/>
      <c r="V19" s="40"/>
      <c r="W19" s="13" t="str">
        <f t="shared" si="10"/>
        <v/>
      </c>
      <c r="X19" s="14" t="str">
        <f t="shared" si="11"/>
        <v/>
      </c>
      <c r="Y19" s="40"/>
      <c r="Z19" s="40"/>
      <c r="AA19" s="13" t="str">
        <f t="shared" si="43"/>
        <v/>
      </c>
      <c r="AB19" s="41"/>
      <c r="AC19" s="41"/>
      <c r="AD19" s="17" t="str">
        <f t="shared" si="40"/>
        <v/>
      </c>
      <c r="AE19" s="15" t="str">
        <f t="shared" si="41"/>
        <v/>
      </c>
      <c r="AF19" s="60" t="str">
        <f t="shared" si="0"/>
        <v/>
      </c>
      <c r="AG19" s="52" t="str">
        <f t="shared" si="1"/>
        <v/>
      </c>
      <c r="AH19" s="45"/>
      <c r="AI19" s="51"/>
      <c r="AJ19" s="50" t="str">
        <f t="shared" si="12"/>
        <v/>
      </c>
      <c r="AK19" s="60" t="str">
        <f t="shared" si="2"/>
        <v/>
      </c>
      <c r="AL19" s="61" t="str">
        <f t="shared" si="13"/>
        <v/>
      </c>
      <c r="AM19" s="52" t="str">
        <f t="shared" si="3"/>
        <v/>
      </c>
      <c r="AN19" s="45"/>
      <c r="AO19" s="51"/>
      <c r="AP19" s="50" t="str">
        <f t="shared" si="14"/>
        <v/>
      </c>
      <c r="AQ19" s="60" t="str">
        <f t="shared" si="4"/>
        <v/>
      </c>
      <c r="AR19" s="61" t="str">
        <f t="shared" si="15"/>
        <v/>
      </c>
      <c r="AS19" s="52" t="str">
        <f t="shared" si="5"/>
        <v/>
      </c>
      <c r="AT19" s="45"/>
      <c r="AU19" s="51"/>
      <c r="AV19" s="50" t="str">
        <f t="shared" si="16"/>
        <v/>
      </c>
      <c r="AW19" s="60" t="str">
        <f t="shared" si="6"/>
        <v/>
      </c>
      <c r="AX19" s="61" t="str">
        <f t="shared" si="17"/>
        <v/>
      </c>
      <c r="AY19" s="52" t="str">
        <f t="shared" si="7"/>
        <v/>
      </c>
      <c r="AZ19" s="297"/>
      <c r="BA19" s="36"/>
      <c r="BB19" s="36"/>
      <c r="BC19" s="36"/>
      <c r="BD19" s="169" t="str">
        <f t="shared" si="18"/>
        <v/>
      </c>
      <c r="BE19" s="260" t="str">
        <f t="shared" si="19"/>
        <v/>
      </c>
      <c r="BF19" s="260" t="str">
        <f t="shared" si="20"/>
        <v/>
      </c>
      <c r="BG19" s="260" t="str">
        <f t="shared" si="21"/>
        <v/>
      </c>
      <c r="BH19" s="260" t="str">
        <f t="shared" si="22"/>
        <v/>
      </c>
      <c r="BI19" s="297"/>
      <c r="BJ19" s="297"/>
      <c r="BN19" s="153" t="e">
        <f>VLOOKUP(A19,'NEPSI sectors'!$A$1:$B$18,2,FALSE)</f>
        <v>#N/A</v>
      </c>
      <c r="BO19" s="164" t="e">
        <f>VLOOKUP(C19,Countries!$A$1:'Countries'!$B$51,2,FALSE)</f>
        <v>#N/A</v>
      </c>
      <c r="BP19" s="153" t="str">
        <f>IF(OR('LOD &amp; Field blanks'!$F$3="no",W19=""),"0",'LOD &amp; Field blanks'!$F$53)</f>
        <v>0</v>
      </c>
      <c r="BQ19" s="153" t="str">
        <f>IF(OR('LOD &amp; Field blanks'!$F$3="no",AI19=""),"0",'LOD &amp; Field blanks'!$H$53)</f>
        <v>0</v>
      </c>
      <c r="BR19" s="153" t="str">
        <f>IF(OR('LOD &amp; Field blanks'!$F$3="no",AO19=""),"0",'LOD &amp; Field blanks'!$I$53)</f>
        <v>0</v>
      </c>
      <c r="BS19" s="153" t="str">
        <f>IF(OR('LOD &amp; Field blanks'!$F$3="no",AU19=""),"0",'LOD &amp; Field blanks'!$J$53)</f>
        <v>0</v>
      </c>
      <c r="BT19" s="153" t="e">
        <f>VLOOKUP('Collection sheet'!BC19,RPE!$A$2:$B$14,2,FALSE)</f>
        <v>#N/A</v>
      </c>
      <c r="BU19" s="180" t="str">
        <f t="shared" si="23"/>
        <v/>
      </c>
      <c r="BV19" s="180" t="str">
        <f t="shared" si="24"/>
        <v/>
      </c>
      <c r="BW19" s="180" t="str">
        <f t="shared" si="25"/>
        <v/>
      </c>
      <c r="BX19" s="180">
        <v>0</v>
      </c>
      <c r="BY19" s="201" t="str">
        <f>'LOD &amp; Field blanks'!$M$3</f>
        <v/>
      </c>
      <c r="BZ19" s="201" t="str">
        <f t="shared" si="26"/>
        <v/>
      </c>
      <c r="CA19" s="195" t="str">
        <f t="shared" si="27"/>
        <v/>
      </c>
      <c r="CB19" s="196" t="str">
        <f t="shared" si="28"/>
        <v/>
      </c>
      <c r="CC19" s="204" t="str">
        <f t="shared" si="29"/>
        <v/>
      </c>
      <c r="CD19" s="200" t="str">
        <f t="shared" si="30"/>
        <v>TRUE</v>
      </c>
      <c r="CE19" s="209" t="str">
        <f>'LOD &amp; Field blanks'!$M$4</f>
        <v/>
      </c>
      <c r="CF19" s="210" t="str">
        <f t="shared" si="31"/>
        <v/>
      </c>
      <c r="CG19" s="211" t="str">
        <f t="shared" si="32"/>
        <v/>
      </c>
      <c r="CH19" s="209" t="str">
        <f t="shared" si="33"/>
        <v>TRUE</v>
      </c>
      <c r="CI19" s="220" t="str">
        <f>'LOD &amp; Field blanks'!$M$5</f>
        <v/>
      </c>
      <c r="CJ19" s="221" t="str">
        <f t="shared" si="34"/>
        <v/>
      </c>
      <c r="CK19" s="222" t="str">
        <f t="shared" si="35"/>
        <v/>
      </c>
      <c r="CL19" s="220" t="str">
        <f t="shared" si="36"/>
        <v>TRUE</v>
      </c>
      <c r="CM19" s="226" t="str">
        <f>'LOD &amp; Field blanks'!$M$6</f>
        <v/>
      </c>
      <c r="CN19" s="227" t="str">
        <f t="shared" si="37"/>
        <v/>
      </c>
      <c r="CO19" s="228" t="str">
        <f t="shared" si="38"/>
        <v/>
      </c>
      <c r="CP19" s="226" t="str">
        <f t="shared" si="39"/>
        <v>TRUE</v>
      </c>
    </row>
    <row r="20" spans="1:94" s="62" customFormat="1" ht="45.75" customHeight="1" x14ac:dyDescent="0.2">
      <c r="A20" s="108"/>
      <c r="B20" s="145" t="str">
        <f t="shared" si="9"/>
        <v/>
      </c>
      <c r="C20" s="108"/>
      <c r="D20" s="145" t="str">
        <f t="shared" si="42"/>
        <v/>
      </c>
      <c r="E20" s="28"/>
      <c r="F20" s="22"/>
      <c r="G20" s="30"/>
      <c r="H20" s="30"/>
      <c r="I20" s="130"/>
      <c r="J20" s="176"/>
      <c r="K20" s="176"/>
      <c r="L20" s="176"/>
      <c r="M20" s="132"/>
      <c r="N20" s="32"/>
      <c r="O20" s="32"/>
      <c r="P20" s="25"/>
      <c r="Q20" s="34"/>
      <c r="R20" s="132"/>
      <c r="S20" s="24"/>
      <c r="T20" s="38"/>
      <c r="U20" s="40"/>
      <c r="V20" s="40"/>
      <c r="W20" s="13" t="str">
        <f t="shared" si="10"/>
        <v/>
      </c>
      <c r="X20" s="14" t="str">
        <f t="shared" si="11"/>
        <v/>
      </c>
      <c r="Y20" s="40"/>
      <c r="Z20" s="40"/>
      <c r="AA20" s="13" t="str">
        <f t="shared" si="43"/>
        <v/>
      </c>
      <c r="AB20" s="41"/>
      <c r="AC20" s="41"/>
      <c r="AD20" s="17" t="str">
        <f t="shared" si="40"/>
        <v/>
      </c>
      <c r="AE20" s="15" t="str">
        <f t="shared" si="41"/>
        <v/>
      </c>
      <c r="AF20" s="60" t="str">
        <f t="shared" si="0"/>
        <v/>
      </c>
      <c r="AG20" s="52" t="str">
        <f t="shared" si="1"/>
        <v/>
      </c>
      <c r="AH20" s="45"/>
      <c r="AI20" s="51"/>
      <c r="AJ20" s="50" t="str">
        <f t="shared" si="12"/>
        <v/>
      </c>
      <c r="AK20" s="60" t="str">
        <f t="shared" si="2"/>
        <v/>
      </c>
      <c r="AL20" s="61" t="str">
        <f t="shared" si="13"/>
        <v/>
      </c>
      <c r="AM20" s="52" t="str">
        <f t="shared" si="3"/>
        <v/>
      </c>
      <c r="AN20" s="45"/>
      <c r="AO20" s="51"/>
      <c r="AP20" s="50" t="str">
        <f t="shared" si="14"/>
        <v/>
      </c>
      <c r="AQ20" s="60" t="str">
        <f t="shared" si="4"/>
        <v/>
      </c>
      <c r="AR20" s="61" t="str">
        <f t="shared" si="15"/>
        <v/>
      </c>
      <c r="AS20" s="52" t="str">
        <f t="shared" si="5"/>
        <v/>
      </c>
      <c r="AT20" s="45"/>
      <c r="AU20" s="51"/>
      <c r="AV20" s="50" t="str">
        <f t="shared" si="16"/>
        <v/>
      </c>
      <c r="AW20" s="60" t="str">
        <f t="shared" si="6"/>
        <v/>
      </c>
      <c r="AX20" s="61" t="str">
        <f t="shared" si="17"/>
        <v/>
      </c>
      <c r="AY20" s="52" t="str">
        <f t="shared" si="7"/>
        <v/>
      </c>
      <c r="AZ20" s="297"/>
      <c r="BA20" s="36"/>
      <c r="BB20" s="36"/>
      <c r="BC20" s="36"/>
      <c r="BD20" s="169" t="str">
        <f t="shared" si="18"/>
        <v/>
      </c>
      <c r="BE20" s="260" t="str">
        <f t="shared" si="19"/>
        <v/>
      </c>
      <c r="BF20" s="260" t="str">
        <f t="shared" si="20"/>
        <v/>
      </c>
      <c r="BG20" s="260" t="str">
        <f t="shared" si="21"/>
        <v/>
      </c>
      <c r="BH20" s="260" t="str">
        <f t="shared" si="22"/>
        <v/>
      </c>
      <c r="BI20" s="297"/>
      <c r="BJ20" s="297"/>
      <c r="BN20" s="153" t="e">
        <f>VLOOKUP(A20,'NEPSI sectors'!$A$1:$B$18,2,FALSE)</f>
        <v>#N/A</v>
      </c>
      <c r="BO20" s="164" t="e">
        <f>VLOOKUP(C20,Countries!$A$1:'Countries'!$B$51,2,FALSE)</f>
        <v>#N/A</v>
      </c>
      <c r="BP20" s="153" t="str">
        <f>IF(OR('LOD &amp; Field blanks'!$F$3="no",W20=""),"0",'LOD &amp; Field blanks'!$F$53)</f>
        <v>0</v>
      </c>
      <c r="BQ20" s="153" t="str">
        <f>IF(OR('LOD &amp; Field blanks'!$F$3="no",AI20=""),"0",'LOD &amp; Field blanks'!$H$53)</f>
        <v>0</v>
      </c>
      <c r="BR20" s="153" t="str">
        <f>IF(OR('LOD &amp; Field blanks'!$F$3="no",AO20=""),"0",'LOD &amp; Field blanks'!$I$53)</f>
        <v>0</v>
      </c>
      <c r="BS20" s="153" t="str">
        <f>IF(OR('LOD &amp; Field blanks'!$F$3="no",AU20=""),"0",'LOD &amp; Field blanks'!$J$53)</f>
        <v>0</v>
      </c>
      <c r="BT20" s="153" t="e">
        <f>VLOOKUP('Collection sheet'!BC20,RPE!$A$2:$B$14,2,FALSE)</f>
        <v>#N/A</v>
      </c>
      <c r="BU20" s="180" t="str">
        <f t="shared" si="23"/>
        <v/>
      </c>
      <c r="BV20" s="180" t="str">
        <f t="shared" si="24"/>
        <v/>
      </c>
      <c r="BW20" s="180" t="str">
        <f t="shared" si="25"/>
        <v/>
      </c>
      <c r="BX20" s="180">
        <v>0</v>
      </c>
      <c r="BY20" s="201" t="str">
        <f>'LOD &amp; Field blanks'!$M$3</f>
        <v/>
      </c>
      <c r="BZ20" s="201" t="str">
        <f t="shared" si="26"/>
        <v/>
      </c>
      <c r="CA20" s="195" t="str">
        <f t="shared" si="27"/>
        <v/>
      </c>
      <c r="CB20" s="196" t="str">
        <f t="shared" si="28"/>
        <v/>
      </c>
      <c r="CC20" s="204" t="str">
        <f t="shared" si="29"/>
        <v/>
      </c>
      <c r="CD20" s="200" t="str">
        <f t="shared" si="30"/>
        <v>TRUE</v>
      </c>
      <c r="CE20" s="209" t="str">
        <f>'LOD &amp; Field blanks'!$M$4</f>
        <v/>
      </c>
      <c r="CF20" s="210" t="str">
        <f t="shared" si="31"/>
        <v/>
      </c>
      <c r="CG20" s="211" t="str">
        <f t="shared" si="32"/>
        <v/>
      </c>
      <c r="CH20" s="209" t="str">
        <f t="shared" si="33"/>
        <v>TRUE</v>
      </c>
      <c r="CI20" s="220" t="str">
        <f>'LOD &amp; Field blanks'!$M$5</f>
        <v/>
      </c>
      <c r="CJ20" s="221" t="str">
        <f t="shared" si="34"/>
        <v/>
      </c>
      <c r="CK20" s="222" t="str">
        <f t="shared" si="35"/>
        <v/>
      </c>
      <c r="CL20" s="220" t="str">
        <f t="shared" si="36"/>
        <v>TRUE</v>
      </c>
      <c r="CM20" s="226" t="str">
        <f>'LOD &amp; Field blanks'!$M$6</f>
        <v/>
      </c>
      <c r="CN20" s="227" t="str">
        <f t="shared" si="37"/>
        <v/>
      </c>
      <c r="CO20" s="228" t="str">
        <f t="shared" si="38"/>
        <v/>
      </c>
      <c r="CP20" s="226" t="str">
        <f t="shared" si="39"/>
        <v>TRUE</v>
      </c>
    </row>
    <row r="21" spans="1:94" s="62" customFormat="1" ht="45.75" customHeight="1" x14ac:dyDescent="0.2">
      <c r="A21" s="108"/>
      <c r="B21" s="145" t="str">
        <f t="shared" si="9"/>
        <v/>
      </c>
      <c r="C21" s="108"/>
      <c r="D21" s="145" t="str">
        <f t="shared" si="42"/>
        <v/>
      </c>
      <c r="E21" s="28"/>
      <c r="F21" s="22"/>
      <c r="G21" s="30"/>
      <c r="H21" s="30"/>
      <c r="I21" s="130"/>
      <c r="J21" s="176"/>
      <c r="K21" s="176"/>
      <c r="L21" s="176"/>
      <c r="M21" s="132"/>
      <c r="N21" s="32"/>
      <c r="O21" s="32"/>
      <c r="P21" s="25"/>
      <c r="Q21" s="34"/>
      <c r="R21" s="132"/>
      <c r="S21" s="24"/>
      <c r="T21" s="38"/>
      <c r="U21" s="40"/>
      <c r="V21" s="40"/>
      <c r="W21" s="13" t="str">
        <f t="shared" si="10"/>
        <v/>
      </c>
      <c r="X21" s="14" t="str">
        <f t="shared" si="11"/>
        <v/>
      </c>
      <c r="Y21" s="40"/>
      <c r="Z21" s="40"/>
      <c r="AA21" s="13" t="str">
        <f t="shared" si="43"/>
        <v/>
      </c>
      <c r="AB21" s="41"/>
      <c r="AC21" s="41"/>
      <c r="AD21" s="17" t="str">
        <f t="shared" si="40"/>
        <v/>
      </c>
      <c r="AE21" s="15" t="str">
        <f t="shared" si="41"/>
        <v/>
      </c>
      <c r="AF21" s="60" t="str">
        <f t="shared" si="0"/>
        <v/>
      </c>
      <c r="AG21" s="52" t="str">
        <f t="shared" si="1"/>
        <v/>
      </c>
      <c r="AH21" s="45"/>
      <c r="AI21" s="51"/>
      <c r="AJ21" s="50" t="str">
        <f t="shared" si="12"/>
        <v/>
      </c>
      <c r="AK21" s="60" t="str">
        <f t="shared" si="2"/>
        <v/>
      </c>
      <c r="AL21" s="61" t="str">
        <f t="shared" si="13"/>
        <v/>
      </c>
      <c r="AM21" s="52" t="str">
        <f t="shared" si="3"/>
        <v/>
      </c>
      <c r="AN21" s="45"/>
      <c r="AO21" s="51"/>
      <c r="AP21" s="50" t="str">
        <f t="shared" si="14"/>
        <v/>
      </c>
      <c r="AQ21" s="60" t="str">
        <f t="shared" si="4"/>
        <v/>
      </c>
      <c r="AR21" s="61" t="str">
        <f t="shared" si="15"/>
        <v/>
      </c>
      <c r="AS21" s="52" t="str">
        <f t="shared" si="5"/>
        <v/>
      </c>
      <c r="AT21" s="45"/>
      <c r="AU21" s="51"/>
      <c r="AV21" s="50" t="str">
        <f t="shared" si="16"/>
        <v/>
      </c>
      <c r="AW21" s="60" t="str">
        <f t="shared" si="6"/>
        <v/>
      </c>
      <c r="AX21" s="61" t="str">
        <f t="shared" si="17"/>
        <v/>
      </c>
      <c r="AY21" s="52" t="str">
        <f t="shared" si="7"/>
        <v/>
      </c>
      <c r="AZ21" s="297"/>
      <c r="BA21" s="36"/>
      <c r="BB21" s="36"/>
      <c r="BC21" s="36"/>
      <c r="BD21" s="169" t="str">
        <f t="shared" si="18"/>
        <v/>
      </c>
      <c r="BE21" s="260" t="str">
        <f t="shared" si="19"/>
        <v/>
      </c>
      <c r="BF21" s="260" t="str">
        <f t="shared" si="20"/>
        <v/>
      </c>
      <c r="BG21" s="260" t="str">
        <f t="shared" si="21"/>
        <v/>
      </c>
      <c r="BH21" s="260" t="str">
        <f t="shared" si="22"/>
        <v/>
      </c>
      <c r="BI21" s="297"/>
      <c r="BJ21" s="297"/>
      <c r="BN21" s="153" t="e">
        <f>VLOOKUP(A21,'NEPSI sectors'!$A$1:$B$18,2,FALSE)</f>
        <v>#N/A</v>
      </c>
      <c r="BO21" s="164" t="e">
        <f>VLOOKUP(C21,Countries!$A$1:'Countries'!$B$51,2,FALSE)</f>
        <v>#N/A</v>
      </c>
      <c r="BP21" s="153" t="str">
        <f>IF(OR('LOD &amp; Field blanks'!$F$3="no",W21=""),"0",'LOD &amp; Field blanks'!$F$53)</f>
        <v>0</v>
      </c>
      <c r="BQ21" s="153" t="str">
        <f>IF(OR('LOD &amp; Field blanks'!$F$3="no",AI21=""),"0",'LOD &amp; Field blanks'!$H$53)</f>
        <v>0</v>
      </c>
      <c r="BR21" s="153" t="str">
        <f>IF(OR('LOD &amp; Field blanks'!$F$3="no",AO21=""),"0",'LOD &amp; Field blanks'!$I$53)</f>
        <v>0</v>
      </c>
      <c r="BS21" s="153" t="str">
        <f>IF(OR('LOD &amp; Field blanks'!$F$3="no",AU21=""),"0",'LOD &amp; Field blanks'!$J$53)</f>
        <v>0</v>
      </c>
      <c r="BT21" s="153" t="e">
        <f>VLOOKUP('Collection sheet'!BC21,RPE!$A$2:$B$14,2,FALSE)</f>
        <v>#N/A</v>
      </c>
      <c r="BU21" s="180" t="str">
        <f t="shared" si="23"/>
        <v/>
      </c>
      <c r="BV21" s="180" t="str">
        <f t="shared" si="24"/>
        <v/>
      </c>
      <c r="BW21" s="180" t="str">
        <f t="shared" si="25"/>
        <v/>
      </c>
      <c r="BX21" s="180">
        <v>0</v>
      </c>
      <c r="BY21" s="201" t="str">
        <f>'LOD &amp; Field blanks'!$M$3</f>
        <v/>
      </c>
      <c r="BZ21" s="201" t="str">
        <f t="shared" si="26"/>
        <v/>
      </c>
      <c r="CA21" s="195" t="str">
        <f t="shared" si="27"/>
        <v/>
      </c>
      <c r="CB21" s="196" t="str">
        <f t="shared" si="28"/>
        <v/>
      </c>
      <c r="CC21" s="204" t="str">
        <f t="shared" si="29"/>
        <v/>
      </c>
      <c r="CD21" s="200" t="str">
        <f t="shared" si="30"/>
        <v>TRUE</v>
      </c>
      <c r="CE21" s="209" t="str">
        <f>'LOD &amp; Field blanks'!$M$4</f>
        <v/>
      </c>
      <c r="CF21" s="210" t="str">
        <f t="shared" si="31"/>
        <v/>
      </c>
      <c r="CG21" s="211" t="str">
        <f t="shared" si="32"/>
        <v/>
      </c>
      <c r="CH21" s="209" t="str">
        <f t="shared" si="33"/>
        <v>TRUE</v>
      </c>
      <c r="CI21" s="220" t="str">
        <f>'LOD &amp; Field blanks'!$M$5</f>
        <v/>
      </c>
      <c r="CJ21" s="221" t="str">
        <f t="shared" si="34"/>
        <v/>
      </c>
      <c r="CK21" s="222" t="str">
        <f t="shared" si="35"/>
        <v/>
      </c>
      <c r="CL21" s="220" t="str">
        <f t="shared" si="36"/>
        <v>TRUE</v>
      </c>
      <c r="CM21" s="226" t="str">
        <f>'LOD &amp; Field blanks'!$M$6</f>
        <v/>
      </c>
      <c r="CN21" s="227" t="str">
        <f t="shared" si="37"/>
        <v/>
      </c>
      <c r="CO21" s="228" t="str">
        <f t="shared" si="38"/>
        <v/>
      </c>
      <c r="CP21" s="226" t="str">
        <f t="shared" si="39"/>
        <v>TRUE</v>
      </c>
    </row>
    <row r="22" spans="1:94" s="62" customFormat="1" ht="45.75" customHeight="1" x14ac:dyDescent="0.2">
      <c r="A22" s="108"/>
      <c r="B22" s="145" t="str">
        <f t="shared" si="9"/>
        <v/>
      </c>
      <c r="C22" s="108"/>
      <c r="D22" s="145" t="str">
        <f t="shared" si="42"/>
        <v/>
      </c>
      <c r="E22" s="28"/>
      <c r="F22" s="22"/>
      <c r="G22" s="30"/>
      <c r="H22" s="30"/>
      <c r="I22" s="130"/>
      <c r="J22" s="176"/>
      <c r="K22" s="176"/>
      <c r="L22" s="176"/>
      <c r="M22" s="132"/>
      <c r="N22" s="32"/>
      <c r="O22" s="32"/>
      <c r="P22" s="25"/>
      <c r="Q22" s="34"/>
      <c r="R22" s="132"/>
      <c r="S22" s="24"/>
      <c r="T22" s="38"/>
      <c r="U22" s="40"/>
      <c r="V22" s="40"/>
      <c r="W22" s="13" t="str">
        <f t="shared" si="10"/>
        <v/>
      </c>
      <c r="X22" s="14" t="str">
        <f t="shared" si="11"/>
        <v/>
      </c>
      <c r="Y22" s="40"/>
      <c r="Z22" s="40"/>
      <c r="AA22" s="13" t="str">
        <f t="shared" si="43"/>
        <v/>
      </c>
      <c r="AB22" s="41"/>
      <c r="AC22" s="41"/>
      <c r="AD22" s="17" t="str">
        <f t="shared" si="40"/>
        <v/>
      </c>
      <c r="AE22" s="15" t="str">
        <f t="shared" si="41"/>
        <v/>
      </c>
      <c r="AF22" s="60" t="str">
        <f t="shared" si="0"/>
        <v/>
      </c>
      <c r="AG22" s="52" t="str">
        <f t="shared" si="1"/>
        <v/>
      </c>
      <c r="AH22" s="45"/>
      <c r="AI22" s="51"/>
      <c r="AJ22" s="50" t="str">
        <f t="shared" si="12"/>
        <v/>
      </c>
      <c r="AK22" s="60" t="str">
        <f t="shared" si="2"/>
        <v/>
      </c>
      <c r="AL22" s="61" t="str">
        <f t="shared" si="13"/>
        <v/>
      </c>
      <c r="AM22" s="52" t="str">
        <f t="shared" si="3"/>
        <v/>
      </c>
      <c r="AN22" s="45"/>
      <c r="AO22" s="51"/>
      <c r="AP22" s="50" t="str">
        <f t="shared" si="14"/>
        <v/>
      </c>
      <c r="AQ22" s="60" t="str">
        <f t="shared" si="4"/>
        <v/>
      </c>
      <c r="AR22" s="61" t="str">
        <f t="shared" si="15"/>
        <v/>
      </c>
      <c r="AS22" s="52" t="str">
        <f t="shared" si="5"/>
        <v/>
      </c>
      <c r="AT22" s="45"/>
      <c r="AU22" s="51"/>
      <c r="AV22" s="50" t="str">
        <f t="shared" si="16"/>
        <v/>
      </c>
      <c r="AW22" s="60" t="str">
        <f t="shared" si="6"/>
        <v/>
      </c>
      <c r="AX22" s="61" t="str">
        <f t="shared" si="17"/>
        <v/>
      </c>
      <c r="AY22" s="52" t="str">
        <f t="shared" si="7"/>
        <v/>
      </c>
      <c r="AZ22" s="297"/>
      <c r="BA22" s="36"/>
      <c r="BB22" s="36"/>
      <c r="BC22" s="36"/>
      <c r="BD22" s="169" t="str">
        <f t="shared" si="18"/>
        <v/>
      </c>
      <c r="BE22" s="260" t="str">
        <f t="shared" si="19"/>
        <v/>
      </c>
      <c r="BF22" s="260" t="str">
        <f t="shared" si="20"/>
        <v/>
      </c>
      <c r="BG22" s="260" t="str">
        <f t="shared" si="21"/>
        <v/>
      </c>
      <c r="BH22" s="260" t="str">
        <f t="shared" si="22"/>
        <v/>
      </c>
      <c r="BI22" s="297"/>
      <c r="BJ22" s="297"/>
      <c r="BN22" s="153" t="e">
        <f>VLOOKUP(A22,'NEPSI sectors'!$A$1:$B$18,2,FALSE)</f>
        <v>#N/A</v>
      </c>
      <c r="BO22" s="164" t="e">
        <f>VLOOKUP(C22,Countries!$A$1:'Countries'!$B$51,2,FALSE)</f>
        <v>#N/A</v>
      </c>
      <c r="BP22" s="153" t="str">
        <f>IF(OR('LOD &amp; Field blanks'!$F$3="no",W22=""),"0",'LOD &amp; Field blanks'!$F$53)</f>
        <v>0</v>
      </c>
      <c r="BQ22" s="153" t="str">
        <f>IF(OR('LOD &amp; Field blanks'!$F$3="no",AI22=""),"0",'LOD &amp; Field blanks'!$H$53)</f>
        <v>0</v>
      </c>
      <c r="BR22" s="153" t="str">
        <f>IF(OR('LOD &amp; Field blanks'!$F$3="no",AO22=""),"0",'LOD &amp; Field blanks'!$I$53)</f>
        <v>0</v>
      </c>
      <c r="BS22" s="153" t="str">
        <f>IF(OR('LOD &amp; Field blanks'!$F$3="no",AU22=""),"0",'LOD &amp; Field blanks'!$J$53)</f>
        <v>0</v>
      </c>
      <c r="BT22" s="153" t="e">
        <f>VLOOKUP('Collection sheet'!BC22,RPE!$A$2:$B$14,2,FALSE)</f>
        <v>#N/A</v>
      </c>
      <c r="BU22" s="180" t="str">
        <f t="shared" si="23"/>
        <v/>
      </c>
      <c r="BV22" s="180" t="str">
        <f t="shared" si="24"/>
        <v/>
      </c>
      <c r="BW22" s="180" t="str">
        <f t="shared" si="25"/>
        <v/>
      </c>
      <c r="BX22" s="180">
        <v>0</v>
      </c>
      <c r="BY22" s="201" t="str">
        <f>'LOD &amp; Field blanks'!$M$3</f>
        <v/>
      </c>
      <c r="BZ22" s="201" t="str">
        <f t="shared" si="26"/>
        <v/>
      </c>
      <c r="CA22" s="195" t="str">
        <f t="shared" si="27"/>
        <v/>
      </c>
      <c r="CB22" s="196" t="str">
        <f t="shared" si="28"/>
        <v/>
      </c>
      <c r="CC22" s="204" t="str">
        <f t="shared" si="29"/>
        <v/>
      </c>
      <c r="CD22" s="200" t="str">
        <f t="shared" si="30"/>
        <v>TRUE</v>
      </c>
      <c r="CE22" s="209" t="str">
        <f>'LOD &amp; Field blanks'!$M$4</f>
        <v/>
      </c>
      <c r="CF22" s="210" t="str">
        <f t="shared" si="31"/>
        <v/>
      </c>
      <c r="CG22" s="211" t="str">
        <f t="shared" si="32"/>
        <v/>
      </c>
      <c r="CH22" s="209" t="str">
        <f t="shared" si="33"/>
        <v>TRUE</v>
      </c>
      <c r="CI22" s="220" t="str">
        <f>'LOD &amp; Field blanks'!$M$5</f>
        <v/>
      </c>
      <c r="CJ22" s="221" t="str">
        <f t="shared" si="34"/>
        <v/>
      </c>
      <c r="CK22" s="222" t="str">
        <f t="shared" si="35"/>
        <v/>
      </c>
      <c r="CL22" s="220" t="str">
        <f t="shared" si="36"/>
        <v>TRUE</v>
      </c>
      <c r="CM22" s="226" t="str">
        <f>'LOD &amp; Field blanks'!$M$6</f>
        <v/>
      </c>
      <c r="CN22" s="227" t="str">
        <f t="shared" si="37"/>
        <v/>
      </c>
      <c r="CO22" s="228" t="str">
        <f t="shared" si="38"/>
        <v/>
      </c>
      <c r="CP22" s="226" t="str">
        <f t="shared" si="39"/>
        <v>TRUE</v>
      </c>
    </row>
    <row r="23" spans="1:94" s="62" customFormat="1" ht="45.75" customHeight="1" x14ac:dyDescent="0.2">
      <c r="A23" s="108"/>
      <c r="B23" s="145" t="str">
        <f t="shared" si="9"/>
        <v/>
      </c>
      <c r="C23" s="108"/>
      <c r="D23" s="145" t="str">
        <f t="shared" si="42"/>
        <v/>
      </c>
      <c r="E23" s="28"/>
      <c r="F23" s="22"/>
      <c r="G23" s="30"/>
      <c r="H23" s="30"/>
      <c r="I23" s="130"/>
      <c r="J23" s="176"/>
      <c r="K23" s="176"/>
      <c r="L23" s="176"/>
      <c r="M23" s="132"/>
      <c r="N23" s="32"/>
      <c r="O23" s="32"/>
      <c r="P23" s="25"/>
      <c r="Q23" s="34"/>
      <c r="R23" s="132"/>
      <c r="S23" s="24"/>
      <c r="T23" s="38"/>
      <c r="U23" s="40"/>
      <c r="V23" s="40"/>
      <c r="W23" s="13" t="str">
        <f t="shared" si="10"/>
        <v/>
      </c>
      <c r="X23" s="14" t="str">
        <f t="shared" si="11"/>
        <v/>
      </c>
      <c r="Y23" s="40"/>
      <c r="Z23" s="40"/>
      <c r="AA23" s="13" t="str">
        <f t="shared" si="43"/>
        <v/>
      </c>
      <c r="AB23" s="41"/>
      <c r="AC23" s="41"/>
      <c r="AD23" s="17" t="str">
        <f t="shared" si="40"/>
        <v/>
      </c>
      <c r="AE23" s="15" t="str">
        <f t="shared" si="41"/>
        <v/>
      </c>
      <c r="AF23" s="60" t="str">
        <f t="shared" si="0"/>
        <v/>
      </c>
      <c r="AG23" s="52" t="str">
        <f t="shared" si="1"/>
        <v/>
      </c>
      <c r="AH23" s="45"/>
      <c r="AI23" s="51"/>
      <c r="AJ23" s="50" t="str">
        <f t="shared" si="12"/>
        <v/>
      </c>
      <c r="AK23" s="60" t="str">
        <f t="shared" si="2"/>
        <v/>
      </c>
      <c r="AL23" s="61" t="str">
        <f t="shared" si="13"/>
        <v/>
      </c>
      <c r="AM23" s="52" t="str">
        <f t="shared" si="3"/>
        <v/>
      </c>
      <c r="AN23" s="45"/>
      <c r="AO23" s="51"/>
      <c r="AP23" s="50" t="str">
        <f t="shared" si="14"/>
        <v/>
      </c>
      <c r="AQ23" s="60" t="str">
        <f t="shared" si="4"/>
        <v/>
      </c>
      <c r="AR23" s="61" t="str">
        <f t="shared" si="15"/>
        <v/>
      </c>
      <c r="AS23" s="52" t="str">
        <f t="shared" si="5"/>
        <v/>
      </c>
      <c r="AT23" s="45"/>
      <c r="AU23" s="51"/>
      <c r="AV23" s="50" t="str">
        <f t="shared" si="16"/>
        <v/>
      </c>
      <c r="AW23" s="60" t="str">
        <f t="shared" si="6"/>
        <v/>
      </c>
      <c r="AX23" s="61" t="str">
        <f t="shared" si="17"/>
        <v/>
      </c>
      <c r="AY23" s="52" t="str">
        <f t="shared" si="7"/>
        <v/>
      </c>
      <c r="AZ23" s="297"/>
      <c r="BA23" s="36"/>
      <c r="BB23" s="36"/>
      <c r="BC23" s="36"/>
      <c r="BD23" s="169" t="str">
        <f t="shared" si="18"/>
        <v/>
      </c>
      <c r="BE23" s="260" t="str">
        <f t="shared" si="19"/>
        <v/>
      </c>
      <c r="BF23" s="260" t="str">
        <f t="shared" si="20"/>
        <v/>
      </c>
      <c r="BG23" s="260" t="str">
        <f t="shared" si="21"/>
        <v/>
      </c>
      <c r="BH23" s="260" t="str">
        <f t="shared" si="22"/>
        <v/>
      </c>
      <c r="BI23" s="297"/>
      <c r="BJ23" s="297"/>
      <c r="BN23" s="153" t="e">
        <f>VLOOKUP(A23,'NEPSI sectors'!$A$1:$B$18,2,FALSE)</f>
        <v>#N/A</v>
      </c>
      <c r="BO23" s="164" t="e">
        <f>VLOOKUP(C23,Countries!$A$1:'Countries'!$B$51,2,FALSE)</f>
        <v>#N/A</v>
      </c>
      <c r="BP23" s="153" t="str">
        <f>IF(OR('LOD &amp; Field blanks'!$F$3="no",W23=""),"0",'LOD &amp; Field blanks'!$F$53)</f>
        <v>0</v>
      </c>
      <c r="BQ23" s="153" t="str">
        <f>IF(OR('LOD &amp; Field blanks'!$F$3="no",AI23=""),"0",'LOD &amp; Field blanks'!$H$53)</f>
        <v>0</v>
      </c>
      <c r="BR23" s="153" t="str">
        <f>IF(OR('LOD &amp; Field blanks'!$F$3="no",AO23=""),"0",'LOD &amp; Field blanks'!$I$53)</f>
        <v>0</v>
      </c>
      <c r="BS23" s="153" t="str">
        <f>IF(OR('LOD &amp; Field blanks'!$F$3="no",AU23=""),"0",'LOD &amp; Field blanks'!$J$53)</f>
        <v>0</v>
      </c>
      <c r="BT23" s="153" t="e">
        <f>VLOOKUP('Collection sheet'!BC23,RPE!$A$2:$B$14,2,FALSE)</f>
        <v>#N/A</v>
      </c>
      <c r="BU23" s="180" t="str">
        <f t="shared" si="23"/>
        <v/>
      </c>
      <c r="BV23" s="180" t="str">
        <f t="shared" si="24"/>
        <v/>
      </c>
      <c r="BW23" s="180" t="str">
        <f t="shared" si="25"/>
        <v/>
      </c>
      <c r="BX23" s="180">
        <v>0</v>
      </c>
      <c r="BY23" s="201" t="str">
        <f>'LOD &amp; Field blanks'!$M$3</f>
        <v/>
      </c>
      <c r="BZ23" s="201" t="str">
        <f t="shared" si="26"/>
        <v/>
      </c>
      <c r="CA23" s="195" t="str">
        <f t="shared" si="27"/>
        <v/>
      </c>
      <c r="CB23" s="196" t="str">
        <f t="shared" si="28"/>
        <v/>
      </c>
      <c r="CC23" s="204" t="str">
        <f t="shared" si="29"/>
        <v/>
      </c>
      <c r="CD23" s="200" t="str">
        <f t="shared" si="30"/>
        <v>TRUE</v>
      </c>
      <c r="CE23" s="209" t="str">
        <f>'LOD &amp; Field blanks'!$M$4</f>
        <v/>
      </c>
      <c r="CF23" s="210" t="str">
        <f t="shared" si="31"/>
        <v/>
      </c>
      <c r="CG23" s="211" t="str">
        <f t="shared" si="32"/>
        <v/>
      </c>
      <c r="CH23" s="209" t="str">
        <f t="shared" si="33"/>
        <v>TRUE</v>
      </c>
      <c r="CI23" s="220" t="str">
        <f>'LOD &amp; Field blanks'!$M$5</f>
        <v/>
      </c>
      <c r="CJ23" s="221" t="str">
        <f t="shared" si="34"/>
        <v/>
      </c>
      <c r="CK23" s="222" t="str">
        <f t="shared" si="35"/>
        <v/>
      </c>
      <c r="CL23" s="220" t="str">
        <f t="shared" si="36"/>
        <v>TRUE</v>
      </c>
      <c r="CM23" s="226" t="str">
        <f>'LOD &amp; Field blanks'!$M$6</f>
        <v/>
      </c>
      <c r="CN23" s="227" t="str">
        <f t="shared" si="37"/>
        <v/>
      </c>
      <c r="CO23" s="228" t="str">
        <f t="shared" si="38"/>
        <v/>
      </c>
      <c r="CP23" s="226" t="str">
        <f t="shared" si="39"/>
        <v>TRUE</v>
      </c>
    </row>
    <row r="24" spans="1:94" s="62" customFormat="1" ht="45.75" customHeight="1" x14ac:dyDescent="0.2">
      <c r="A24" s="108"/>
      <c r="B24" s="145" t="str">
        <f t="shared" si="9"/>
        <v/>
      </c>
      <c r="C24" s="108"/>
      <c r="D24" s="145" t="str">
        <f t="shared" si="42"/>
        <v/>
      </c>
      <c r="E24" s="28"/>
      <c r="F24" s="22"/>
      <c r="G24" s="30"/>
      <c r="H24" s="30"/>
      <c r="I24" s="130"/>
      <c r="J24" s="176"/>
      <c r="K24" s="176"/>
      <c r="L24" s="176"/>
      <c r="M24" s="132"/>
      <c r="N24" s="32"/>
      <c r="O24" s="32"/>
      <c r="P24" s="25"/>
      <c r="Q24" s="34"/>
      <c r="R24" s="132"/>
      <c r="S24" s="24"/>
      <c r="T24" s="38"/>
      <c r="U24" s="40"/>
      <c r="V24" s="40"/>
      <c r="W24" s="13" t="str">
        <f t="shared" si="10"/>
        <v/>
      </c>
      <c r="X24" s="14" t="str">
        <f t="shared" si="11"/>
        <v/>
      </c>
      <c r="Y24" s="40"/>
      <c r="Z24" s="40"/>
      <c r="AA24" s="13" t="str">
        <f t="shared" si="43"/>
        <v/>
      </c>
      <c r="AB24" s="41"/>
      <c r="AC24" s="41"/>
      <c r="AD24" s="17" t="str">
        <f t="shared" si="40"/>
        <v/>
      </c>
      <c r="AE24" s="15" t="str">
        <f t="shared" si="41"/>
        <v/>
      </c>
      <c r="AF24" s="60" t="str">
        <f t="shared" si="0"/>
        <v/>
      </c>
      <c r="AG24" s="52" t="str">
        <f t="shared" si="1"/>
        <v/>
      </c>
      <c r="AH24" s="45"/>
      <c r="AI24" s="51"/>
      <c r="AJ24" s="50" t="str">
        <f t="shared" si="12"/>
        <v/>
      </c>
      <c r="AK24" s="60" t="str">
        <f t="shared" si="2"/>
        <v/>
      </c>
      <c r="AL24" s="61" t="str">
        <f t="shared" si="13"/>
        <v/>
      </c>
      <c r="AM24" s="52" t="str">
        <f t="shared" si="3"/>
        <v/>
      </c>
      <c r="AN24" s="45"/>
      <c r="AO24" s="51"/>
      <c r="AP24" s="50" t="str">
        <f t="shared" si="14"/>
        <v/>
      </c>
      <c r="AQ24" s="60" t="str">
        <f t="shared" si="4"/>
        <v/>
      </c>
      <c r="AR24" s="61" t="str">
        <f t="shared" si="15"/>
        <v/>
      </c>
      <c r="AS24" s="52" t="str">
        <f t="shared" si="5"/>
        <v/>
      </c>
      <c r="AT24" s="45"/>
      <c r="AU24" s="51"/>
      <c r="AV24" s="50" t="str">
        <f t="shared" si="16"/>
        <v/>
      </c>
      <c r="AW24" s="60" t="str">
        <f t="shared" si="6"/>
        <v/>
      </c>
      <c r="AX24" s="61" t="str">
        <f t="shared" si="17"/>
        <v/>
      </c>
      <c r="AY24" s="52" t="str">
        <f t="shared" si="7"/>
        <v/>
      </c>
      <c r="AZ24" s="297"/>
      <c r="BA24" s="36"/>
      <c r="BB24" s="36"/>
      <c r="BC24" s="36"/>
      <c r="BD24" s="169" t="str">
        <f t="shared" si="18"/>
        <v/>
      </c>
      <c r="BE24" s="260" t="str">
        <f t="shared" si="19"/>
        <v/>
      </c>
      <c r="BF24" s="260" t="str">
        <f t="shared" si="20"/>
        <v/>
      </c>
      <c r="BG24" s="260" t="str">
        <f t="shared" si="21"/>
        <v/>
      </c>
      <c r="BH24" s="260" t="str">
        <f t="shared" si="22"/>
        <v/>
      </c>
      <c r="BI24" s="297"/>
      <c r="BJ24" s="297"/>
      <c r="BN24" s="153" t="e">
        <f>VLOOKUP(A24,'NEPSI sectors'!$A$1:$B$18,2,FALSE)</f>
        <v>#N/A</v>
      </c>
      <c r="BO24" s="164" t="e">
        <f>VLOOKUP(C24,Countries!$A$1:'Countries'!$B$51,2,FALSE)</f>
        <v>#N/A</v>
      </c>
      <c r="BP24" s="153" t="str">
        <f>IF(OR('LOD &amp; Field blanks'!$F$3="no",W24=""),"0",'LOD &amp; Field blanks'!$F$53)</f>
        <v>0</v>
      </c>
      <c r="BQ24" s="153" t="str">
        <f>IF(OR('LOD &amp; Field blanks'!$F$3="no",AI24=""),"0",'LOD &amp; Field blanks'!$H$53)</f>
        <v>0</v>
      </c>
      <c r="BR24" s="153" t="str">
        <f>IF(OR('LOD &amp; Field blanks'!$F$3="no",AO24=""),"0",'LOD &amp; Field blanks'!$I$53)</f>
        <v>0</v>
      </c>
      <c r="BS24" s="153" t="str">
        <f>IF(OR('LOD &amp; Field blanks'!$F$3="no",AU24=""),"0",'LOD &amp; Field blanks'!$J$53)</f>
        <v>0</v>
      </c>
      <c r="BT24" s="153" t="e">
        <f>VLOOKUP('Collection sheet'!BC24,RPE!$A$2:$B$14,2,FALSE)</f>
        <v>#N/A</v>
      </c>
      <c r="BU24" s="180" t="str">
        <f t="shared" si="23"/>
        <v/>
      </c>
      <c r="BV24" s="180" t="str">
        <f t="shared" si="24"/>
        <v/>
      </c>
      <c r="BW24" s="180" t="str">
        <f t="shared" si="25"/>
        <v/>
      </c>
      <c r="BX24" s="180">
        <v>0</v>
      </c>
      <c r="BY24" s="201" t="str">
        <f>'LOD &amp; Field blanks'!$M$3</f>
        <v/>
      </c>
      <c r="BZ24" s="201" t="str">
        <f t="shared" si="26"/>
        <v/>
      </c>
      <c r="CA24" s="195" t="str">
        <f t="shared" si="27"/>
        <v/>
      </c>
      <c r="CB24" s="196" t="str">
        <f t="shared" si="28"/>
        <v/>
      </c>
      <c r="CC24" s="204" t="str">
        <f t="shared" si="29"/>
        <v/>
      </c>
      <c r="CD24" s="200" t="str">
        <f t="shared" si="30"/>
        <v>TRUE</v>
      </c>
      <c r="CE24" s="209" t="str">
        <f>'LOD &amp; Field blanks'!$M$4</f>
        <v/>
      </c>
      <c r="CF24" s="210" t="str">
        <f t="shared" si="31"/>
        <v/>
      </c>
      <c r="CG24" s="211" t="str">
        <f t="shared" si="32"/>
        <v/>
      </c>
      <c r="CH24" s="209" t="str">
        <f t="shared" si="33"/>
        <v>TRUE</v>
      </c>
      <c r="CI24" s="220" t="str">
        <f>'LOD &amp; Field blanks'!$M$5</f>
        <v/>
      </c>
      <c r="CJ24" s="221" t="str">
        <f t="shared" si="34"/>
        <v/>
      </c>
      <c r="CK24" s="222" t="str">
        <f t="shared" si="35"/>
        <v/>
      </c>
      <c r="CL24" s="220" t="str">
        <f t="shared" si="36"/>
        <v>TRUE</v>
      </c>
      <c r="CM24" s="226" t="str">
        <f>'LOD &amp; Field blanks'!$M$6</f>
        <v/>
      </c>
      <c r="CN24" s="227" t="str">
        <f t="shared" si="37"/>
        <v/>
      </c>
      <c r="CO24" s="228" t="str">
        <f t="shared" si="38"/>
        <v/>
      </c>
      <c r="CP24" s="226" t="str">
        <f t="shared" si="39"/>
        <v>TRUE</v>
      </c>
    </row>
    <row r="25" spans="1:94" s="62" customFormat="1" ht="45.75" customHeight="1" x14ac:dyDescent="0.2">
      <c r="A25" s="108"/>
      <c r="B25" s="145" t="str">
        <f t="shared" si="9"/>
        <v/>
      </c>
      <c r="C25" s="108"/>
      <c r="D25" s="145" t="str">
        <f t="shared" si="42"/>
        <v/>
      </c>
      <c r="E25" s="28"/>
      <c r="F25" s="22"/>
      <c r="G25" s="30"/>
      <c r="H25" s="30"/>
      <c r="I25" s="130"/>
      <c r="J25" s="176"/>
      <c r="K25" s="176"/>
      <c r="L25" s="176"/>
      <c r="M25" s="132"/>
      <c r="N25" s="32"/>
      <c r="O25" s="32"/>
      <c r="P25" s="25"/>
      <c r="Q25" s="34"/>
      <c r="R25" s="132"/>
      <c r="S25" s="24"/>
      <c r="T25" s="38"/>
      <c r="U25" s="40"/>
      <c r="V25" s="40"/>
      <c r="W25" s="13" t="str">
        <f t="shared" si="10"/>
        <v/>
      </c>
      <c r="X25" s="14" t="str">
        <f t="shared" si="11"/>
        <v/>
      </c>
      <c r="Y25" s="40"/>
      <c r="Z25" s="40"/>
      <c r="AA25" s="13" t="str">
        <f t="shared" si="43"/>
        <v/>
      </c>
      <c r="AB25" s="41"/>
      <c r="AC25" s="41"/>
      <c r="AD25" s="17" t="str">
        <f t="shared" si="40"/>
        <v/>
      </c>
      <c r="AE25" s="15" t="str">
        <f t="shared" si="41"/>
        <v/>
      </c>
      <c r="AF25" s="60" t="str">
        <f t="shared" si="0"/>
        <v/>
      </c>
      <c r="AG25" s="52" t="str">
        <f t="shared" si="1"/>
        <v/>
      </c>
      <c r="AH25" s="45"/>
      <c r="AI25" s="51"/>
      <c r="AJ25" s="50" t="str">
        <f t="shared" si="12"/>
        <v/>
      </c>
      <c r="AK25" s="60" t="str">
        <f t="shared" si="2"/>
        <v/>
      </c>
      <c r="AL25" s="61" t="str">
        <f t="shared" si="13"/>
        <v/>
      </c>
      <c r="AM25" s="52" t="str">
        <f t="shared" si="3"/>
        <v/>
      </c>
      <c r="AN25" s="45"/>
      <c r="AO25" s="51"/>
      <c r="AP25" s="50" t="str">
        <f t="shared" si="14"/>
        <v/>
      </c>
      <c r="AQ25" s="60" t="str">
        <f t="shared" si="4"/>
        <v/>
      </c>
      <c r="AR25" s="61" t="str">
        <f t="shared" si="15"/>
        <v/>
      </c>
      <c r="AS25" s="52" t="str">
        <f t="shared" si="5"/>
        <v/>
      </c>
      <c r="AT25" s="45"/>
      <c r="AU25" s="51"/>
      <c r="AV25" s="50" t="str">
        <f t="shared" si="16"/>
        <v/>
      </c>
      <c r="AW25" s="60" t="str">
        <f t="shared" si="6"/>
        <v/>
      </c>
      <c r="AX25" s="61" t="str">
        <f t="shared" si="17"/>
        <v/>
      </c>
      <c r="AY25" s="52" t="str">
        <f t="shared" si="7"/>
        <v/>
      </c>
      <c r="AZ25" s="297"/>
      <c r="BA25" s="36"/>
      <c r="BB25" s="36"/>
      <c r="BC25" s="36"/>
      <c r="BD25" s="169" t="str">
        <f t="shared" si="18"/>
        <v/>
      </c>
      <c r="BE25" s="260" t="str">
        <f t="shared" si="19"/>
        <v/>
      </c>
      <c r="BF25" s="260" t="str">
        <f t="shared" si="20"/>
        <v/>
      </c>
      <c r="BG25" s="260" t="str">
        <f t="shared" si="21"/>
        <v/>
      </c>
      <c r="BH25" s="260" t="str">
        <f t="shared" si="22"/>
        <v/>
      </c>
      <c r="BI25" s="297"/>
      <c r="BJ25" s="297"/>
      <c r="BN25" s="153" t="e">
        <f>VLOOKUP(A25,'NEPSI sectors'!$A$1:$B$18,2,FALSE)</f>
        <v>#N/A</v>
      </c>
      <c r="BO25" s="164" t="e">
        <f>VLOOKUP(C25,Countries!$A$1:'Countries'!$B$51,2,FALSE)</f>
        <v>#N/A</v>
      </c>
      <c r="BP25" s="153" t="str">
        <f>IF(OR('LOD &amp; Field blanks'!$F$3="no",W25=""),"0",'LOD &amp; Field blanks'!$F$53)</f>
        <v>0</v>
      </c>
      <c r="BQ25" s="153" t="str">
        <f>IF(OR('LOD &amp; Field blanks'!$F$3="no",AI25=""),"0",'LOD &amp; Field blanks'!$H$53)</f>
        <v>0</v>
      </c>
      <c r="BR25" s="153" t="str">
        <f>IF(OR('LOD &amp; Field blanks'!$F$3="no",AO25=""),"0",'LOD &amp; Field blanks'!$I$53)</f>
        <v>0</v>
      </c>
      <c r="BS25" s="153" t="str">
        <f>IF(OR('LOD &amp; Field blanks'!$F$3="no",AU25=""),"0",'LOD &amp; Field blanks'!$J$53)</f>
        <v>0</v>
      </c>
      <c r="BT25" s="153" t="e">
        <f>VLOOKUP('Collection sheet'!BC25,RPE!$A$2:$B$14,2,FALSE)</f>
        <v>#N/A</v>
      </c>
      <c r="BU25" s="180" t="str">
        <f t="shared" si="23"/>
        <v/>
      </c>
      <c r="BV25" s="180" t="str">
        <f t="shared" si="24"/>
        <v/>
      </c>
      <c r="BW25" s="180" t="str">
        <f t="shared" si="25"/>
        <v/>
      </c>
      <c r="BX25" s="180">
        <v>0</v>
      </c>
      <c r="BY25" s="201" t="str">
        <f>'LOD &amp; Field blanks'!$M$3</f>
        <v/>
      </c>
      <c r="BZ25" s="201" t="str">
        <f t="shared" si="26"/>
        <v/>
      </c>
      <c r="CA25" s="195" t="str">
        <f t="shared" si="27"/>
        <v/>
      </c>
      <c r="CB25" s="196" t="str">
        <f t="shared" si="28"/>
        <v/>
      </c>
      <c r="CC25" s="204" t="str">
        <f t="shared" si="29"/>
        <v/>
      </c>
      <c r="CD25" s="200" t="str">
        <f t="shared" si="30"/>
        <v>TRUE</v>
      </c>
      <c r="CE25" s="209" t="str">
        <f>'LOD &amp; Field blanks'!$M$4</f>
        <v/>
      </c>
      <c r="CF25" s="210" t="str">
        <f t="shared" si="31"/>
        <v/>
      </c>
      <c r="CG25" s="211" t="str">
        <f t="shared" si="32"/>
        <v/>
      </c>
      <c r="CH25" s="209" t="str">
        <f t="shared" si="33"/>
        <v>TRUE</v>
      </c>
      <c r="CI25" s="220" t="str">
        <f>'LOD &amp; Field blanks'!$M$5</f>
        <v/>
      </c>
      <c r="CJ25" s="221" t="str">
        <f t="shared" si="34"/>
        <v/>
      </c>
      <c r="CK25" s="222" t="str">
        <f t="shared" si="35"/>
        <v/>
      </c>
      <c r="CL25" s="220" t="str">
        <f t="shared" si="36"/>
        <v>TRUE</v>
      </c>
      <c r="CM25" s="226" t="str">
        <f>'LOD &amp; Field blanks'!$M$6</f>
        <v/>
      </c>
      <c r="CN25" s="227" t="str">
        <f t="shared" si="37"/>
        <v/>
      </c>
      <c r="CO25" s="228" t="str">
        <f t="shared" si="38"/>
        <v/>
      </c>
      <c r="CP25" s="226" t="str">
        <f t="shared" si="39"/>
        <v>TRUE</v>
      </c>
    </row>
    <row r="26" spans="1:94" s="62" customFormat="1" ht="45.75" customHeight="1" x14ac:dyDescent="0.2">
      <c r="A26" s="108"/>
      <c r="B26" s="145" t="str">
        <f t="shared" si="9"/>
        <v/>
      </c>
      <c r="C26" s="108"/>
      <c r="D26" s="145" t="str">
        <f t="shared" si="42"/>
        <v/>
      </c>
      <c r="E26" s="28"/>
      <c r="F26" s="22"/>
      <c r="G26" s="30"/>
      <c r="H26" s="30"/>
      <c r="I26" s="130"/>
      <c r="J26" s="176"/>
      <c r="K26" s="176"/>
      <c r="L26" s="176"/>
      <c r="M26" s="132"/>
      <c r="N26" s="32"/>
      <c r="O26" s="32"/>
      <c r="P26" s="25"/>
      <c r="Q26" s="34"/>
      <c r="R26" s="132"/>
      <c r="S26" s="24"/>
      <c r="T26" s="38"/>
      <c r="U26" s="40"/>
      <c r="V26" s="40"/>
      <c r="W26" s="13" t="str">
        <f t="shared" si="10"/>
        <v/>
      </c>
      <c r="X26" s="14" t="str">
        <f t="shared" si="11"/>
        <v/>
      </c>
      <c r="Y26" s="40"/>
      <c r="Z26" s="40"/>
      <c r="AA26" s="13" t="str">
        <f t="shared" si="43"/>
        <v/>
      </c>
      <c r="AB26" s="41"/>
      <c r="AC26" s="41"/>
      <c r="AD26" s="17" t="str">
        <f t="shared" si="40"/>
        <v/>
      </c>
      <c r="AE26" s="15" t="str">
        <f t="shared" si="41"/>
        <v/>
      </c>
      <c r="AF26" s="60" t="str">
        <f t="shared" si="0"/>
        <v/>
      </c>
      <c r="AG26" s="52" t="str">
        <f t="shared" si="1"/>
        <v/>
      </c>
      <c r="AH26" s="45"/>
      <c r="AI26" s="51"/>
      <c r="AJ26" s="50" t="str">
        <f t="shared" si="12"/>
        <v/>
      </c>
      <c r="AK26" s="60" t="str">
        <f t="shared" si="2"/>
        <v/>
      </c>
      <c r="AL26" s="61" t="str">
        <f t="shared" si="13"/>
        <v/>
      </c>
      <c r="AM26" s="52" t="str">
        <f t="shared" si="3"/>
        <v/>
      </c>
      <c r="AN26" s="45"/>
      <c r="AO26" s="51"/>
      <c r="AP26" s="50" t="str">
        <f t="shared" si="14"/>
        <v/>
      </c>
      <c r="AQ26" s="60" t="str">
        <f t="shared" si="4"/>
        <v/>
      </c>
      <c r="AR26" s="61" t="str">
        <f t="shared" si="15"/>
        <v/>
      </c>
      <c r="AS26" s="52" t="str">
        <f t="shared" si="5"/>
        <v/>
      </c>
      <c r="AT26" s="45"/>
      <c r="AU26" s="51"/>
      <c r="AV26" s="50" t="str">
        <f t="shared" si="16"/>
        <v/>
      </c>
      <c r="AW26" s="60" t="str">
        <f t="shared" si="6"/>
        <v/>
      </c>
      <c r="AX26" s="61" t="str">
        <f t="shared" si="17"/>
        <v/>
      </c>
      <c r="AY26" s="52" t="str">
        <f t="shared" si="7"/>
        <v/>
      </c>
      <c r="AZ26" s="297"/>
      <c r="BA26" s="36"/>
      <c r="BB26" s="36"/>
      <c r="BC26" s="36"/>
      <c r="BD26" s="169" t="str">
        <f t="shared" si="18"/>
        <v/>
      </c>
      <c r="BE26" s="260" t="str">
        <f t="shared" si="19"/>
        <v/>
      </c>
      <c r="BF26" s="260" t="str">
        <f t="shared" si="20"/>
        <v/>
      </c>
      <c r="BG26" s="260" t="str">
        <f t="shared" si="21"/>
        <v/>
      </c>
      <c r="BH26" s="260" t="str">
        <f t="shared" si="22"/>
        <v/>
      </c>
      <c r="BI26" s="297"/>
      <c r="BJ26" s="297"/>
      <c r="BN26" s="153" t="e">
        <f>VLOOKUP(A26,'NEPSI sectors'!$A$1:$B$18,2,FALSE)</f>
        <v>#N/A</v>
      </c>
      <c r="BO26" s="164" t="e">
        <f>VLOOKUP(C26,Countries!$A$1:'Countries'!$B$51,2,FALSE)</f>
        <v>#N/A</v>
      </c>
      <c r="BP26" s="153" t="str">
        <f>IF(OR('LOD &amp; Field blanks'!$F$3="no",W26=""),"0",'LOD &amp; Field blanks'!$F$53)</f>
        <v>0</v>
      </c>
      <c r="BQ26" s="153" t="str">
        <f>IF(OR('LOD &amp; Field blanks'!$F$3="no",AI26=""),"0",'LOD &amp; Field blanks'!$H$53)</f>
        <v>0</v>
      </c>
      <c r="BR26" s="153" t="str">
        <f>IF(OR('LOD &amp; Field blanks'!$F$3="no",AO26=""),"0",'LOD &amp; Field blanks'!$I$53)</f>
        <v>0</v>
      </c>
      <c r="BS26" s="153" t="str">
        <f>IF(OR('LOD &amp; Field blanks'!$F$3="no",AU26=""),"0",'LOD &amp; Field blanks'!$J$53)</f>
        <v>0</v>
      </c>
      <c r="BT26" s="153" t="e">
        <f>VLOOKUP('Collection sheet'!BC26,RPE!$A$2:$B$14,2,FALSE)</f>
        <v>#N/A</v>
      </c>
      <c r="BU26" s="180" t="str">
        <f t="shared" si="23"/>
        <v/>
      </c>
      <c r="BV26" s="180" t="str">
        <f t="shared" si="24"/>
        <v/>
      </c>
      <c r="BW26" s="180" t="str">
        <f t="shared" si="25"/>
        <v/>
      </c>
      <c r="BX26" s="180">
        <v>0</v>
      </c>
      <c r="BY26" s="201" t="str">
        <f>'LOD &amp; Field blanks'!$M$3</f>
        <v/>
      </c>
      <c r="BZ26" s="201" t="str">
        <f t="shared" si="26"/>
        <v/>
      </c>
      <c r="CA26" s="195" t="str">
        <f t="shared" si="27"/>
        <v/>
      </c>
      <c r="CB26" s="196" t="str">
        <f t="shared" si="28"/>
        <v/>
      </c>
      <c r="CC26" s="204" t="str">
        <f t="shared" si="29"/>
        <v/>
      </c>
      <c r="CD26" s="200" t="str">
        <f t="shared" si="30"/>
        <v>TRUE</v>
      </c>
      <c r="CE26" s="209" t="str">
        <f>'LOD &amp; Field blanks'!$M$4</f>
        <v/>
      </c>
      <c r="CF26" s="210" t="str">
        <f t="shared" si="31"/>
        <v/>
      </c>
      <c r="CG26" s="211" t="str">
        <f t="shared" si="32"/>
        <v/>
      </c>
      <c r="CH26" s="209" t="str">
        <f t="shared" si="33"/>
        <v>TRUE</v>
      </c>
      <c r="CI26" s="220" t="str">
        <f>'LOD &amp; Field blanks'!$M$5</f>
        <v/>
      </c>
      <c r="CJ26" s="221" t="str">
        <f t="shared" si="34"/>
        <v/>
      </c>
      <c r="CK26" s="222" t="str">
        <f t="shared" si="35"/>
        <v/>
      </c>
      <c r="CL26" s="220" t="str">
        <f t="shared" si="36"/>
        <v>TRUE</v>
      </c>
      <c r="CM26" s="226" t="str">
        <f>'LOD &amp; Field blanks'!$M$6</f>
        <v/>
      </c>
      <c r="CN26" s="227" t="str">
        <f t="shared" si="37"/>
        <v/>
      </c>
      <c r="CO26" s="228" t="str">
        <f t="shared" si="38"/>
        <v/>
      </c>
      <c r="CP26" s="226" t="str">
        <f t="shared" si="39"/>
        <v>TRUE</v>
      </c>
    </row>
    <row r="27" spans="1:94" s="62" customFormat="1" ht="45.75" customHeight="1" x14ac:dyDescent="0.2">
      <c r="A27" s="33"/>
      <c r="B27" s="145" t="str">
        <f t="shared" si="9"/>
        <v/>
      </c>
      <c r="C27" s="33"/>
      <c r="D27" s="145" t="str">
        <f t="shared" si="42"/>
        <v/>
      </c>
      <c r="E27" s="35"/>
      <c r="F27" s="22"/>
      <c r="G27" s="30"/>
      <c r="H27" s="30"/>
      <c r="I27" s="130"/>
      <c r="J27" s="176"/>
      <c r="K27" s="176"/>
      <c r="L27" s="176"/>
      <c r="M27" s="132"/>
      <c r="N27" s="33"/>
      <c r="O27" s="33"/>
      <c r="P27" s="26"/>
      <c r="Q27" s="34"/>
      <c r="R27" s="132"/>
      <c r="S27" s="24"/>
      <c r="T27" s="38"/>
      <c r="U27" s="40"/>
      <c r="V27" s="40"/>
      <c r="W27" s="13" t="str">
        <f t="shared" si="10"/>
        <v/>
      </c>
      <c r="X27" s="14" t="str">
        <f t="shared" si="11"/>
        <v/>
      </c>
      <c r="Y27" s="40"/>
      <c r="Z27" s="40"/>
      <c r="AA27" s="13" t="str">
        <f t="shared" si="43"/>
        <v/>
      </c>
      <c r="AB27" s="41"/>
      <c r="AC27" s="41"/>
      <c r="AD27" s="17" t="str">
        <f t="shared" si="40"/>
        <v/>
      </c>
      <c r="AE27" s="15" t="str">
        <f t="shared" si="41"/>
        <v/>
      </c>
      <c r="AF27" s="60" t="str">
        <f t="shared" si="0"/>
        <v/>
      </c>
      <c r="AG27" s="52" t="str">
        <f t="shared" si="1"/>
        <v/>
      </c>
      <c r="AH27" s="45"/>
      <c r="AI27" s="51"/>
      <c r="AJ27" s="50" t="str">
        <f t="shared" si="12"/>
        <v/>
      </c>
      <c r="AK27" s="60" t="str">
        <f t="shared" si="2"/>
        <v/>
      </c>
      <c r="AL27" s="61" t="str">
        <f t="shared" si="13"/>
        <v/>
      </c>
      <c r="AM27" s="52" t="str">
        <f t="shared" si="3"/>
        <v/>
      </c>
      <c r="AN27" s="45"/>
      <c r="AO27" s="51"/>
      <c r="AP27" s="50" t="str">
        <f t="shared" si="14"/>
        <v/>
      </c>
      <c r="AQ27" s="60" t="str">
        <f t="shared" si="4"/>
        <v/>
      </c>
      <c r="AR27" s="61" t="str">
        <f t="shared" si="15"/>
        <v/>
      </c>
      <c r="AS27" s="52" t="str">
        <f t="shared" si="5"/>
        <v/>
      </c>
      <c r="AT27" s="45"/>
      <c r="AU27" s="51"/>
      <c r="AV27" s="50" t="str">
        <f t="shared" si="16"/>
        <v/>
      </c>
      <c r="AW27" s="60" t="str">
        <f t="shared" si="6"/>
        <v/>
      </c>
      <c r="AX27" s="61" t="str">
        <f t="shared" si="17"/>
        <v/>
      </c>
      <c r="AY27" s="52" t="str">
        <f t="shared" si="7"/>
        <v/>
      </c>
      <c r="AZ27" s="297"/>
      <c r="BA27" s="36"/>
      <c r="BB27" s="36"/>
      <c r="BC27" s="36"/>
      <c r="BD27" s="169" t="str">
        <f t="shared" si="18"/>
        <v/>
      </c>
      <c r="BE27" s="260" t="str">
        <f t="shared" si="19"/>
        <v/>
      </c>
      <c r="BF27" s="260" t="str">
        <f t="shared" si="20"/>
        <v/>
      </c>
      <c r="BG27" s="260" t="str">
        <f t="shared" si="21"/>
        <v/>
      </c>
      <c r="BH27" s="260" t="str">
        <f t="shared" si="22"/>
        <v/>
      </c>
      <c r="BI27" s="297"/>
      <c r="BJ27" s="297"/>
      <c r="BN27" s="153" t="e">
        <f>VLOOKUP(A27,'NEPSI sectors'!$A$1:$B$18,2,FALSE)</f>
        <v>#N/A</v>
      </c>
      <c r="BO27" s="164" t="e">
        <f>VLOOKUP(C27,Countries!$A$1:'Countries'!$B$51,2,FALSE)</f>
        <v>#N/A</v>
      </c>
      <c r="BP27" s="153" t="str">
        <f>IF(OR('LOD &amp; Field blanks'!$F$3="no",W27=""),"0",'LOD &amp; Field blanks'!$F$53)</f>
        <v>0</v>
      </c>
      <c r="BQ27" s="153" t="str">
        <f>IF(OR('LOD &amp; Field blanks'!$F$3="no",AI27=""),"0",'LOD &amp; Field blanks'!$H$53)</f>
        <v>0</v>
      </c>
      <c r="BR27" s="153" t="str">
        <f>IF(OR('LOD &amp; Field blanks'!$F$3="no",AO27=""),"0",'LOD &amp; Field blanks'!$I$53)</f>
        <v>0</v>
      </c>
      <c r="BS27" s="153" t="str">
        <f>IF(OR('LOD &amp; Field blanks'!$F$3="no",AU27=""),"0",'LOD &amp; Field blanks'!$J$53)</f>
        <v>0</v>
      </c>
      <c r="BT27" s="153" t="e">
        <f>VLOOKUP('Collection sheet'!BC27,RPE!$A$2:$B$14,2,FALSE)</f>
        <v>#N/A</v>
      </c>
      <c r="BU27" s="180" t="str">
        <f t="shared" si="23"/>
        <v/>
      </c>
      <c r="BV27" s="180" t="str">
        <f t="shared" si="24"/>
        <v/>
      </c>
      <c r="BW27" s="180" t="str">
        <f t="shared" si="25"/>
        <v/>
      </c>
      <c r="BX27" s="180">
        <v>0</v>
      </c>
      <c r="BY27" s="201" t="str">
        <f>'LOD &amp; Field blanks'!$M$3</f>
        <v/>
      </c>
      <c r="BZ27" s="201" t="str">
        <f t="shared" si="26"/>
        <v/>
      </c>
      <c r="CA27" s="195" t="str">
        <f t="shared" si="27"/>
        <v/>
      </c>
      <c r="CB27" s="196" t="str">
        <f t="shared" si="28"/>
        <v/>
      </c>
      <c r="CC27" s="204" t="str">
        <f t="shared" si="29"/>
        <v/>
      </c>
      <c r="CD27" s="200" t="str">
        <f t="shared" si="30"/>
        <v>TRUE</v>
      </c>
      <c r="CE27" s="209" t="str">
        <f>'LOD &amp; Field blanks'!$M$4</f>
        <v/>
      </c>
      <c r="CF27" s="210" t="str">
        <f t="shared" si="31"/>
        <v/>
      </c>
      <c r="CG27" s="211" t="str">
        <f t="shared" si="32"/>
        <v/>
      </c>
      <c r="CH27" s="209" t="str">
        <f t="shared" si="33"/>
        <v>TRUE</v>
      </c>
      <c r="CI27" s="220" t="str">
        <f>'LOD &amp; Field blanks'!$M$5</f>
        <v/>
      </c>
      <c r="CJ27" s="221" t="str">
        <f t="shared" si="34"/>
        <v/>
      </c>
      <c r="CK27" s="222" t="str">
        <f t="shared" si="35"/>
        <v/>
      </c>
      <c r="CL27" s="220" t="str">
        <f t="shared" si="36"/>
        <v>TRUE</v>
      </c>
      <c r="CM27" s="226" t="str">
        <f>'LOD &amp; Field blanks'!$M$6</f>
        <v/>
      </c>
      <c r="CN27" s="227" t="str">
        <f t="shared" si="37"/>
        <v/>
      </c>
      <c r="CO27" s="228" t="str">
        <f t="shared" si="38"/>
        <v/>
      </c>
      <c r="CP27" s="226" t="str">
        <f t="shared" si="39"/>
        <v>TRUE</v>
      </c>
    </row>
    <row r="28" spans="1:94" s="62" customFormat="1" ht="45.75" customHeight="1" x14ac:dyDescent="0.2">
      <c r="A28" s="33"/>
      <c r="B28" s="145" t="str">
        <f t="shared" si="9"/>
        <v/>
      </c>
      <c r="C28" s="33"/>
      <c r="D28" s="145" t="str">
        <f t="shared" si="42"/>
        <v/>
      </c>
      <c r="E28" s="35"/>
      <c r="F28" s="22"/>
      <c r="G28" s="30"/>
      <c r="H28" s="30"/>
      <c r="I28" s="130"/>
      <c r="J28" s="176"/>
      <c r="K28" s="176"/>
      <c r="L28" s="176"/>
      <c r="M28" s="132"/>
      <c r="N28" s="33"/>
      <c r="O28" s="33"/>
      <c r="P28" s="26"/>
      <c r="Q28" s="34"/>
      <c r="R28" s="132"/>
      <c r="S28" s="24"/>
      <c r="T28" s="38"/>
      <c r="U28" s="40"/>
      <c r="V28" s="40"/>
      <c r="W28" s="13" t="str">
        <f t="shared" si="10"/>
        <v/>
      </c>
      <c r="X28" s="14" t="str">
        <f t="shared" si="11"/>
        <v/>
      </c>
      <c r="Y28" s="40"/>
      <c r="Z28" s="40"/>
      <c r="AA28" s="13" t="str">
        <f t="shared" si="43"/>
        <v/>
      </c>
      <c r="AB28" s="41"/>
      <c r="AC28" s="41"/>
      <c r="AD28" s="17" t="str">
        <f t="shared" si="40"/>
        <v/>
      </c>
      <c r="AE28" s="15" t="str">
        <f t="shared" si="41"/>
        <v/>
      </c>
      <c r="AF28" s="60" t="str">
        <f t="shared" si="0"/>
        <v/>
      </c>
      <c r="AG28" s="52" t="str">
        <f t="shared" si="1"/>
        <v/>
      </c>
      <c r="AH28" s="45"/>
      <c r="AI28" s="51"/>
      <c r="AJ28" s="50" t="str">
        <f t="shared" si="12"/>
        <v/>
      </c>
      <c r="AK28" s="60" t="str">
        <f t="shared" si="2"/>
        <v/>
      </c>
      <c r="AL28" s="61" t="str">
        <f t="shared" si="13"/>
        <v/>
      </c>
      <c r="AM28" s="52" t="str">
        <f t="shared" si="3"/>
        <v/>
      </c>
      <c r="AN28" s="45"/>
      <c r="AO28" s="51"/>
      <c r="AP28" s="50" t="str">
        <f t="shared" si="14"/>
        <v/>
      </c>
      <c r="AQ28" s="60" t="str">
        <f t="shared" si="4"/>
        <v/>
      </c>
      <c r="AR28" s="61" t="str">
        <f t="shared" si="15"/>
        <v/>
      </c>
      <c r="AS28" s="52" t="str">
        <f t="shared" si="5"/>
        <v/>
      </c>
      <c r="AT28" s="45"/>
      <c r="AU28" s="51"/>
      <c r="AV28" s="50" t="str">
        <f t="shared" si="16"/>
        <v/>
      </c>
      <c r="AW28" s="60" t="str">
        <f t="shared" si="6"/>
        <v/>
      </c>
      <c r="AX28" s="61" t="str">
        <f t="shared" si="17"/>
        <v/>
      </c>
      <c r="AY28" s="52" t="str">
        <f t="shared" si="7"/>
        <v/>
      </c>
      <c r="AZ28" s="297"/>
      <c r="BA28" s="36"/>
      <c r="BB28" s="36"/>
      <c r="BC28" s="36"/>
      <c r="BD28" s="169" t="str">
        <f t="shared" si="18"/>
        <v/>
      </c>
      <c r="BE28" s="260" t="str">
        <f t="shared" si="19"/>
        <v/>
      </c>
      <c r="BF28" s="260" t="str">
        <f t="shared" si="20"/>
        <v/>
      </c>
      <c r="BG28" s="260" t="str">
        <f t="shared" si="21"/>
        <v/>
      </c>
      <c r="BH28" s="260" t="str">
        <f t="shared" si="22"/>
        <v/>
      </c>
      <c r="BI28" s="297"/>
      <c r="BJ28" s="297"/>
      <c r="BN28" s="153" t="e">
        <f>VLOOKUP(A28,'NEPSI sectors'!$A$1:$B$18,2,FALSE)</f>
        <v>#N/A</v>
      </c>
      <c r="BO28" s="164" t="e">
        <f>VLOOKUP(C28,Countries!$A$1:'Countries'!$B$51,2,FALSE)</f>
        <v>#N/A</v>
      </c>
      <c r="BP28" s="153" t="str">
        <f>IF(OR('LOD &amp; Field blanks'!$F$3="no",W28=""),"0",'LOD &amp; Field blanks'!$F$53)</f>
        <v>0</v>
      </c>
      <c r="BQ28" s="153" t="str">
        <f>IF(OR('LOD &amp; Field blanks'!$F$3="no",AI28=""),"0",'LOD &amp; Field blanks'!$H$53)</f>
        <v>0</v>
      </c>
      <c r="BR28" s="153" t="str">
        <f>IF(OR('LOD &amp; Field blanks'!$F$3="no",AO28=""),"0",'LOD &amp; Field blanks'!$I$53)</f>
        <v>0</v>
      </c>
      <c r="BS28" s="153" t="str">
        <f>IF(OR('LOD &amp; Field blanks'!$F$3="no",AU28=""),"0",'LOD &amp; Field blanks'!$J$53)</f>
        <v>0</v>
      </c>
      <c r="BT28" s="153" t="e">
        <f>VLOOKUP('Collection sheet'!BC28,RPE!$A$2:$B$14,2,FALSE)</f>
        <v>#N/A</v>
      </c>
      <c r="BU28" s="180" t="str">
        <f t="shared" si="23"/>
        <v/>
      </c>
      <c r="BV28" s="180" t="str">
        <f t="shared" si="24"/>
        <v/>
      </c>
      <c r="BW28" s="180" t="str">
        <f t="shared" si="25"/>
        <v/>
      </c>
      <c r="BX28" s="180">
        <v>0</v>
      </c>
      <c r="BY28" s="201" t="str">
        <f>'LOD &amp; Field blanks'!$M$3</f>
        <v/>
      </c>
      <c r="BZ28" s="201" t="str">
        <f t="shared" si="26"/>
        <v/>
      </c>
      <c r="CA28" s="195" t="str">
        <f t="shared" si="27"/>
        <v/>
      </c>
      <c r="CB28" s="196" t="str">
        <f t="shared" si="28"/>
        <v/>
      </c>
      <c r="CC28" s="204" t="str">
        <f t="shared" si="29"/>
        <v/>
      </c>
      <c r="CD28" s="200" t="str">
        <f t="shared" si="30"/>
        <v>TRUE</v>
      </c>
      <c r="CE28" s="209" t="str">
        <f>'LOD &amp; Field blanks'!$M$4</f>
        <v/>
      </c>
      <c r="CF28" s="210" t="str">
        <f t="shared" si="31"/>
        <v/>
      </c>
      <c r="CG28" s="211" t="str">
        <f t="shared" si="32"/>
        <v/>
      </c>
      <c r="CH28" s="209" t="str">
        <f t="shared" si="33"/>
        <v>TRUE</v>
      </c>
      <c r="CI28" s="220" t="str">
        <f>'LOD &amp; Field blanks'!$M$5</f>
        <v/>
      </c>
      <c r="CJ28" s="221" t="str">
        <f t="shared" si="34"/>
        <v/>
      </c>
      <c r="CK28" s="222" t="str">
        <f t="shared" si="35"/>
        <v/>
      </c>
      <c r="CL28" s="220" t="str">
        <f t="shared" si="36"/>
        <v>TRUE</v>
      </c>
      <c r="CM28" s="226" t="str">
        <f>'LOD &amp; Field blanks'!$M$6</f>
        <v/>
      </c>
      <c r="CN28" s="227" t="str">
        <f t="shared" si="37"/>
        <v/>
      </c>
      <c r="CO28" s="228" t="str">
        <f t="shared" si="38"/>
        <v/>
      </c>
      <c r="CP28" s="226" t="str">
        <f t="shared" si="39"/>
        <v>TRUE</v>
      </c>
    </row>
    <row r="29" spans="1:94" s="62" customFormat="1" ht="45.75" customHeight="1" x14ac:dyDescent="0.2">
      <c r="A29" s="33"/>
      <c r="B29" s="145" t="str">
        <f t="shared" si="9"/>
        <v/>
      </c>
      <c r="C29" s="33"/>
      <c r="D29" s="145" t="str">
        <f t="shared" si="42"/>
        <v/>
      </c>
      <c r="E29" s="35"/>
      <c r="F29" s="22"/>
      <c r="G29" s="30"/>
      <c r="H29" s="30"/>
      <c r="I29" s="130"/>
      <c r="J29" s="176"/>
      <c r="K29" s="176"/>
      <c r="L29" s="176"/>
      <c r="M29" s="132"/>
      <c r="N29" s="33"/>
      <c r="O29" s="33"/>
      <c r="P29" s="26"/>
      <c r="Q29" s="34"/>
      <c r="R29" s="132"/>
      <c r="S29" s="24"/>
      <c r="T29" s="38"/>
      <c r="U29" s="40"/>
      <c r="V29" s="40"/>
      <c r="W29" s="13" t="str">
        <f t="shared" si="10"/>
        <v/>
      </c>
      <c r="X29" s="14" t="str">
        <f t="shared" si="11"/>
        <v/>
      </c>
      <c r="Y29" s="40"/>
      <c r="Z29" s="40"/>
      <c r="AA29" s="13" t="str">
        <f t="shared" si="43"/>
        <v/>
      </c>
      <c r="AB29" s="41"/>
      <c r="AC29" s="41"/>
      <c r="AD29" s="17" t="str">
        <f t="shared" si="40"/>
        <v/>
      </c>
      <c r="AE29" s="15" t="str">
        <f t="shared" si="41"/>
        <v/>
      </c>
      <c r="AF29" s="60" t="str">
        <f t="shared" si="0"/>
        <v/>
      </c>
      <c r="AG29" s="52" t="str">
        <f t="shared" si="1"/>
        <v/>
      </c>
      <c r="AH29" s="45"/>
      <c r="AI29" s="51"/>
      <c r="AJ29" s="50" t="str">
        <f t="shared" si="12"/>
        <v/>
      </c>
      <c r="AK29" s="60" t="str">
        <f t="shared" si="2"/>
        <v/>
      </c>
      <c r="AL29" s="61" t="str">
        <f t="shared" si="13"/>
        <v/>
      </c>
      <c r="AM29" s="52" t="str">
        <f t="shared" si="3"/>
        <v/>
      </c>
      <c r="AN29" s="45"/>
      <c r="AO29" s="51"/>
      <c r="AP29" s="50" t="str">
        <f t="shared" si="14"/>
        <v/>
      </c>
      <c r="AQ29" s="60" t="str">
        <f t="shared" si="4"/>
        <v/>
      </c>
      <c r="AR29" s="61" t="str">
        <f t="shared" si="15"/>
        <v/>
      </c>
      <c r="AS29" s="52" t="str">
        <f t="shared" si="5"/>
        <v/>
      </c>
      <c r="AT29" s="45"/>
      <c r="AU29" s="51"/>
      <c r="AV29" s="50" t="str">
        <f t="shared" si="16"/>
        <v/>
      </c>
      <c r="AW29" s="60" t="str">
        <f t="shared" si="6"/>
        <v/>
      </c>
      <c r="AX29" s="61" t="str">
        <f t="shared" si="17"/>
        <v/>
      </c>
      <c r="AY29" s="52" t="str">
        <f t="shared" si="7"/>
        <v/>
      </c>
      <c r="AZ29" s="297"/>
      <c r="BA29" s="36"/>
      <c r="BB29" s="36"/>
      <c r="BC29" s="36"/>
      <c r="BD29" s="169" t="str">
        <f t="shared" si="18"/>
        <v/>
      </c>
      <c r="BE29" s="260" t="str">
        <f t="shared" si="19"/>
        <v/>
      </c>
      <c r="BF29" s="260" t="str">
        <f t="shared" si="20"/>
        <v/>
      </c>
      <c r="BG29" s="260" t="str">
        <f t="shared" si="21"/>
        <v/>
      </c>
      <c r="BH29" s="260" t="str">
        <f t="shared" si="22"/>
        <v/>
      </c>
      <c r="BI29" s="297"/>
      <c r="BJ29" s="297"/>
      <c r="BN29" s="153" t="e">
        <f>VLOOKUP(A29,'NEPSI sectors'!$A$1:$B$18,2,FALSE)</f>
        <v>#N/A</v>
      </c>
      <c r="BO29" s="164" t="e">
        <f>VLOOKUP(C29,Countries!$A$1:'Countries'!$B$51,2,FALSE)</f>
        <v>#N/A</v>
      </c>
      <c r="BP29" s="153" t="str">
        <f>IF(OR('LOD &amp; Field blanks'!$F$3="no",W29=""),"0",'LOD &amp; Field blanks'!$F$53)</f>
        <v>0</v>
      </c>
      <c r="BQ29" s="153" t="str">
        <f>IF(OR('LOD &amp; Field blanks'!$F$3="no",AI29=""),"0",'LOD &amp; Field blanks'!$H$53)</f>
        <v>0</v>
      </c>
      <c r="BR29" s="153" t="str">
        <f>IF(OR('LOD &amp; Field blanks'!$F$3="no",AO29=""),"0",'LOD &amp; Field blanks'!$I$53)</f>
        <v>0</v>
      </c>
      <c r="BS29" s="153" t="str">
        <f>IF(OR('LOD &amp; Field blanks'!$F$3="no",AU29=""),"0",'LOD &amp; Field blanks'!$J$53)</f>
        <v>0</v>
      </c>
      <c r="BT29" s="153" t="e">
        <f>VLOOKUP('Collection sheet'!BC29,RPE!$A$2:$B$14,2,FALSE)</f>
        <v>#N/A</v>
      </c>
      <c r="BU29" s="180" t="str">
        <f t="shared" si="23"/>
        <v/>
      </c>
      <c r="BV29" s="180" t="str">
        <f t="shared" si="24"/>
        <v/>
      </c>
      <c r="BW29" s="180" t="str">
        <f t="shared" si="25"/>
        <v/>
      </c>
      <c r="BX29" s="180">
        <v>0</v>
      </c>
      <c r="BY29" s="201" t="str">
        <f>'LOD &amp; Field blanks'!$M$3</f>
        <v/>
      </c>
      <c r="BZ29" s="201" t="str">
        <f t="shared" si="26"/>
        <v/>
      </c>
      <c r="CA29" s="195" t="str">
        <f t="shared" si="27"/>
        <v/>
      </c>
      <c r="CB29" s="196" t="str">
        <f t="shared" si="28"/>
        <v/>
      </c>
      <c r="CC29" s="204" t="str">
        <f t="shared" si="29"/>
        <v/>
      </c>
      <c r="CD29" s="200" t="str">
        <f t="shared" si="30"/>
        <v>TRUE</v>
      </c>
      <c r="CE29" s="209" t="str">
        <f>'LOD &amp; Field blanks'!$M$4</f>
        <v/>
      </c>
      <c r="CF29" s="210" t="str">
        <f t="shared" si="31"/>
        <v/>
      </c>
      <c r="CG29" s="211" t="str">
        <f t="shared" si="32"/>
        <v/>
      </c>
      <c r="CH29" s="209" t="str">
        <f t="shared" si="33"/>
        <v>TRUE</v>
      </c>
      <c r="CI29" s="220" t="str">
        <f>'LOD &amp; Field blanks'!$M$5</f>
        <v/>
      </c>
      <c r="CJ29" s="221" t="str">
        <f t="shared" si="34"/>
        <v/>
      </c>
      <c r="CK29" s="222" t="str">
        <f t="shared" si="35"/>
        <v/>
      </c>
      <c r="CL29" s="220" t="str">
        <f t="shared" si="36"/>
        <v>TRUE</v>
      </c>
      <c r="CM29" s="226" t="str">
        <f>'LOD &amp; Field blanks'!$M$6</f>
        <v/>
      </c>
      <c r="CN29" s="227" t="str">
        <f t="shared" si="37"/>
        <v/>
      </c>
      <c r="CO29" s="228" t="str">
        <f t="shared" si="38"/>
        <v/>
      </c>
      <c r="CP29" s="226" t="str">
        <f t="shared" si="39"/>
        <v>TRUE</v>
      </c>
    </row>
    <row r="30" spans="1:94" s="62" customFormat="1" ht="45.75" customHeight="1" x14ac:dyDescent="0.2">
      <c r="A30" s="33"/>
      <c r="B30" s="145" t="str">
        <f t="shared" si="9"/>
        <v/>
      </c>
      <c r="C30" s="33"/>
      <c r="D30" s="145" t="str">
        <f t="shared" si="42"/>
        <v/>
      </c>
      <c r="E30" s="35"/>
      <c r="F30" s="22"/>
      <c r="G30" s="30"/>
      <c r="H30" s="30"/>
      <c r="I30" s="130"/>
      <c r="J30" s="176"/>
      <c r="K30" s="176"/>
      <c r="L30" s="176"/>
      <c r="M30" s="132"/>
      <c r="N30" s="33"/>
      <c r="O30" s="33"/>
      <c r="P30" s="26"/>
      <c r="Q30" s="34"/>
      <c r="R30" s="132"/>
      <c r="S30" s="24"/>
      <c r="T30" s="38"/>
      <c r="U30" s="40"/>
      <c r="V30" s="40"/>
      <c r="W30" s="13" t="str">
        <f t="shared" si="10"/>
        <v/>
      </c>
      <c r="X30" s="14" t="str">
        <f t="shared" si="11"/>
        <v/>
      </c>
      <c r="Y30" s="40"/>
      <c r="Z30" s="40"/>
      <c r="AA30" s="13" t="str">
        <f t="shared" si="43"/>
        <v/>
      </c>
      <c r="AB30" s="41"/>
      <c r="AC30" s="41"/>
      <c r="AD30" s="17" t="str">
        <f t="shared" si="40"/>
        <v/>
      </c>
      <c r="AE30" s="15" t="str">
        <f t="shared" si="41"/>
        <v/>
      </c>
      <c r="AF30" s="60" t="str">
        <f t="shared" si="0"/>
        <v/>
      </c>
      <c r="AG30" s="52" t="str">
        <f t="shared" si="1"/>
        <v/>
      </c>
      <c r="AH30" s="45"/>
      <c r="AI30" s="51"/>
      <c r="AJ30" s="50" t="str">
        <f t="shared" si="12"/>
        <v/>
      </c>
      <c r="AK30" s="60" t="str">
        <f t="shared" si="2"/>
        <v/>
      </c>
      <c r="AL30" s="61" t="str">
        <f t="shared" si="13"/>
        <v/>
      </c>
      <c r="AM30" s="52" t="str">
        <f t="shared" si="3"/>
        <v/>
      </c>
      <c r="AN30" s="45"/>
      <c r="AO30" s="51"/>
      <c r="AP30" s="50" t="str">
        <f t="shared" si="14"/>
        <v/>
      </c>
      <c r="AQ30" s="60" t="str">
        <f t="shared" si="4"/>
        <v/>
      </c>
      <c r="AR30" s="61" t="str">
        <f t="shared" si="15"/>
        <v/>
      </c>
      <c r="AS30" s="52" t="str">
        <f t="shared" si="5"/>
        <v/>
      </c>
      <c r="AT30" s="45"/>
      <c r="AU30" s="51"/>
      <c r="AV30" s="50" t="str">
        <f t="shared" si="16"/>
        <v/>
      </c>
      <c r="AW30" s="60" t="str">
        <f t="shared" si="6"/>
        <v/>
      </c>
      <c r="AX30" s="61" t="str">
        <f t="shared" si="17"/>
        <v/>
      </c>
      <c r="AY30" s="52" t="str">
        <f t="shared" si="7"/>
        <v/>
      </c>
      <c r="AZ30" s="297"/>
      <c r="BA30" s="36"/>
      <c r="BB30" s="36"/>
      <c r="BC30" s="36"/>
      <c r="BD30" s="169" t="str">
        <f t="shared" si="18"/>
        <v/>
      </c>
      <c r="BE30" s="260" t="str">
        <f t="shared" si="19"/>
        <v/>
      </c>
      <c r="BF30" s="260" t="str">
        <f t="shared" si="20"/>
        <v/>
      </c>
      <c r="BG30" s="260" t="str">
        <f t="shared" si="21"/>
        <v/>
      </c>
      <c r="BH30" s="260" t="str">
        <f t="shared" si="22"/>
        <v/>
      </c>
      <c r="BI30" s="297"/>
      <c r="BJ30" s="297"/>
      <c r="BN30" s="153" t="e">
        <f>VLOOKUP(A30,'NEPSI sectors'!$A$1:$B$18,2,FALSE)</f>
        <v>#N/A</v>
      </c>
      <c r="BO30" s="164" t="e">
        <f>VLOOKUP(C30,Countries!$A$1:'Countries'!$B$51,2,FALSE)</f>
        <v>#N/A</v>
      </c>
      <c r="BP30" s="153" t="str">
        <f>IF(OR('LOD &amp; Field blanks'!$F$3="no",W30=""),"0",'LOD &amp; Field blanks'!$F$53)</f>
        <v>0</v>
      </c>
      <c r="BQ30" s="153" t="str">
        <f>IF(OR('LOD &amp; Field blanks'!$F$3="no",AI30=""),"0",'LOD &amp; Field blanks'!$H$53)</f>
        <v>0</v>
      </c>
      <c r="BR30" s="153" t="str">
        <f>IF(OR('LOD &amp; Field blanks'!$F$3="no",AO30=""),"0",'LOD &amp; Field blanks'!$I$53)</f>
        <v>0</v>
      </c>
      <c r="BS30" s="153" t="str">
        <f>IF(OR('LOD &amp; Field blanks'!$F$3="no",AU30=""),"0",'LOD &amp; Field blanks'!$J$53)</f>
        <v>0</v>
      </c>
      <c r="BT30" s="153" t="e">
        <f>VLOOKUP('Collection sheet'!BC30,RPE!$A$2:$B$14,2,FALSE)</f>
        <v>#N/A</v>
      </c>
      <c r="BU30" s="180" t="str">
        <f t="shared" si="23"/>
        <v/>
      </c>
      <c r="BV30" s="180" t="str">
        <f t="shared" si="24"/>
        <v/>
      </c>
      <c r="BW30" s="180" t="str">
        <f t="shared" si="25"/>
        <v/>
      </c>
      <c r="BX30" s="180">
        <v>0</v>
      </c>
      <c r="BY30" s="201" t="str">
        <f>'LOD &amp; Field blanks'!$M$3</f>
        <v/>
      </c>
      <c r="BZ30" s="201" t="str">
        <f t="shared" si="26"/>
        <v/>
      </c>
      <c r="CA30" s="195" t="str">
        <f t="shared" si="27"/>
        <v/>
      </c>
      <c r="CB30" s="196" t="str">
        <f t="shared" si="28"/>
        <v/>
      </c>
      <c r="CC30" s="204" t="str">
        <f t="shared" si="29"/>
        <v/>
      </c>
      <c r="CD30" s="200" t="str">
        <f t="shared" si="30"/>
        <v>TRUE</v>
      </c>
      <c r="CE30" s="209" t="str">
        <f>'LOD &amp; Field blanks'!$M$4</f>
        <v/>
      </c>
      <c r="CF30" s="210" t="str">
        <f t="shared" si="31"/>
        <v/>
      </c>
      <c r="CG30" s="211" t="str">
        <f t="shared" si="32"/>
        <v/>
      </c>
      <c r="CH30" s="209" t="str">
        <f t="shared" si="33"/>
        <v>TRUE</v>
      </c>
      <c r="CI30" s="220" t="str">
        <f>'LOD &amp; Field blanks'!$M$5</f>
        <v/>
      </c>
      <c r="CJ30" s="221" t="str">
        <f t="shared" si="34"/>
        <v/>
      </c>
      <c r="CK30" s="222" t="str">
        <f t="shared" si="35"/>
        <v/>
      </c>
      <c r="CL30" s="220" t="str">
        <f t="shared" si="36"/>
        <v>TRUE</v>
      </c>
      <c r="CM30" s="226" t="str">
        <f>'LOD &amp; Field blanks'!$M$6</f>
        <v/>
      </c>
      <c r="CN30" s="227" t="str">
        <f t="shared" si="37"/>
        <v/>
      </c>
      <c r="CO30" s="228" t="str">
        <f t="shared" si="38"/>
        <v/>
      </c>
      <c r="CP30" s="226" t="str">
        <f t="shared" si="39"/>
        <v>TRUE</v>
      </c>
    </row>
    <row r="31" spans="1:94" s="62" customFormat="1" ht="45.75" customHeight="1" x14ac:dyDescent="0.2">
      <c r="A31" s="33"/>
      <c r="B31" s="145" t="str">
        <f t="shared" si="9"/>
        <v/>
      </c>
      <c r="C31" s="33"/>
      <c r="D31" s="145" t="str">
        <f t="shared" si="42"/>
        <v/>
      </c>
      <c r="E31" s="35"/>
      <c r="F31" s="22"/>
      <c r="G31" s="30"/>
      <c r="H31" s="30"/>
      <c r="I31" s="130"/>
      <c r="J31" s="176"/>
      <c r="K31" s="176"/>
      <c r="L31" s="176"/>
      <c r="M31" s="132"/>
      <c r="N31" s="33"/>
      <c r="O31" s="33"/>
      <c r="P31" s="26"/>
      <c r="Q31" s="34"/>
      <c r="R31" s="132"/>
      <c r="S31" s="24"/>
      <c r="T31" s="38"/>
      <c r="U31" s="40"/>
      <c r="V31" s="40"/>
      <c r="W31" s="13" t="str">
        <f t="shared" si="10"/>
        <v/>
      </c>
      <c r="X31" s="14" t="str">
        <f t="shared" si="11"/>
        <v/>
      </c>
      <c r="Y31" s="40"/>
      <c r="Z31" s="40"/>
      <c r="AA31" s="13" t="str">
        <f t="shared" si="43"/>
        <v/>
      </c>
      <c r="AB31" s="41"/>
      <c r="AC31" s="41"/>
      <c r="AD31" s="17" t="str">
        <f t="shared" si="40"/>
        <v/>
      </c>
      <c r="AE31" s="15" t="str">
        <f t="shared" si="41"/>
        <v/>
      </c>
      <c r="AF31" s="60" t="str">
        <f t="shared" si="0"/>
        <v/>
      </c>
      <c r="AG31" s="52" t="str">
        <f t="shared" si="1"/>
        <v/>
      </c>
      <c r="AH31" s="45"/>
      <c r="AI31" s="51"/>
      <c r="AJ31" s="50" t="str">
        <f t="shared" si="12"/>
        <v/>
      </c>
      <c r="AK31" s="60" t="str">
        <f t="shared" si="2"/>
        <v/>
      </c>
      <c r="AL31" s="61" t="str">
        <f t="shared" si="13"/>
        <v/>
      </c>
      <c r="AM31" s="52" t="str">
        <f t="shared" si="3"/>
        <v/>
      </c>
      <c r="AN31" s="45"/>
      <c r="AO31" s="51"/>
      <c r="AP31" s="50" t="str">
        <f t="shared" si="14"/>
        <v/>
      </c>
      <c r="AQ31" s="60" t="str">
        <f t="shared" si="4"/>
        <v/>
      </c>
      <c r="AR31" s="61" t="str">
        <f t="shared" si="15"/>
        <v/>
      </c>
      <c r="AS31" s="52" t="str">
        <f t="shared" si="5"/>
        <v/>
      </c>
      <c r="AT31" s="45"/>
      <c r="AU31" s="51"/>
      <c r="AV31" s="50" t="str">
        <f t="shared" si="16"/>
        <v/>
      </c>
      <c r="AW31" s="60" t="str">
        <f t="shared" si="6"/>
        <v/>
      </c>
      <c r="AX31" s="61" t="str">
        <f t="shared" si="17"/>
        <v/>
      </c>
      <c r="AY31" s="52" t="str">
        <f t="shared" si="7"/>
        <v/>
      </c>
      <c r="AZ31" s="297"/>
      <c r="BA31" s="36"/>
      <c r="BB31" s="36"/>
      <c r="BC31" s="36"/>
      <c r="BD31" s="169" t="str">
        <f t="shared" si="18"/>
        <v/>
      </c>
      <c r="BE31" s="260" t="str">
        <f t="shared" si="19"/>
        <v/>
      </c>
      <c r="BF31" s="260" t="str">
        <f t="shared" si="20"/>
        <v/>
      </c>
      <c r="BG31" s="260" t="str">
        <f t="shared" si="21"/>
        <v/>
      </c>
      <c r="BH31" s="260" t="str">
        <f t="shared" si="22"/>
        <v/>
      </c>
      <c r="BI31" s="297"/>
      <c r="BJ31" s="297"/>
      <c r="BN31" s="153" t="e">
        <f>VLOOKUP(A31,'NEPSI sectors'!$A$1:$B$18,2,FALSE)</f>
        <v>#N/A</v>
      </c>
      <c r="BO31" s="164" t="e">
        <f>VLOOKUP(C31,Countries!$A$1:'Countries'!$B$51,2,FALSE)</f>
        <v>#N/A</v>
      </c>
      <c r="BP31" s="153" t="str">
        <f>IF(OR('LOD &amp; Field blanks'!$F$3="no",W31=""),"0",'LOD &amp; Field blanks'!$F$53)</f>
        <v>0</v>
      </c>
      <c r="BQ31" s="153" t="str">
        <f>IF(OR('LOD &amp; Field blanks'!$F$3="no",AI31=""),"0",'LOD &amp; Field blanks'!$H$53)</f>
        <v>0</v>
      </c>
      <c r="BR31" s="153" t="str">
        <f>IF(OR('LOD &amp; Field blanks'!$F$3="no",AO31=""),"0",'LOD &amp; Field blanks'!$I$53)</f>
        <v>0</v>
      </c>
      <c r="BS31" s="153" t="str">
        <f>IF(OR('LOD &amp; Field blanks'!$F$3="no",AU31=""),"0",'LOD &amp; Field blanks'!$J$53)</f>
        <v>0</v>
      </c>
      <c r="BT31" s="153" t="e">
        <f>VLOOKUP('Collection sheet'!BC31,RPE!$A$2:$B$14,2,FALSE)</f>
        <v>#N/A</v>
      </c>
      <c r="BU31" s="180" t="str">
        <f t="shared" si="23"/>
        <v/>
      </c>
      <c r="BV31" s="180" t="str">
        <f t="shared" si="24"/>
        <v/>
      </c>
      <c r="BW31" s="180" t="str">
        <f t="shared" si="25"/>
        <v/>
      </c>
      <c r="BX31" s="180">
        <v>0</v>
      </c>
      <c r="BY31" s="201" t="str">
        <f>'LOD &amp; Field blanks'!$M$3</f>
        <v/>
      </c>
      <c r="BZ31" s="201" t="str">
        <f t="shared" si="26"/>
        <v/>
      </c>
      <c r="CA31" s="195" t="str">
        <f t="shared" si="27"/>
        <v/>
      </c>
      <c r="CB31" s="196" t="str">
        <f t="shared" si="28"/>
        <v/>
      </c>
      <c r="CC31" s="204" t="str">
        <f t="shared" si="29"/>
        <v/>
      </c>
      <c r="CD31" s="200" t="str">
        <f t="shared" si="30"/>
        <v>TRUE</v>
      </c>
      <c r="CE31" s="209" t="str">
        <f>'LOD &amp; Field blanks'!$M$4</f>
        <v/>
      </c>
      <c r="CF31" s="210" t="str">
        <f t="shared" si="31"/>
        <v/>
      </c>
      <c r="CG31" s="211" t="str">
        <f t="shared" si="32"/>
        <v/>
      </c>
      <c r="CH31" s="209" t="str">
        <f t="shared" si="33"/>
        <v>TRUE</v>
      </c>
      <c r="CI31" s="220" t="str">
        <f>'LOD &amp; Field blanks'!$M$5</f>
        <v/>
      </c>
      <c r="CJ31" s="221" t="str">
        <f t="shared" si="34"/>
        <v/>
      </c>
      <c r="CK31" s="222" t="str">
        <f t="shared" si="35"/>
        <v/>
      </c>
      <c r="CL31" s="220" t="str">
        <f t="shared" si="36"/>
        <v>TRUE</v>
      </c>
      <c r="CM31" s="226" t="str">
        <f>'LOD &amp; Field blanks'!$M$6</f>
        <v/>
      </c>
      <c r="CN31" s="227" t="str">
        <f t="shared" si="37"/>
        <v/>
      </c>
      <c r="CO31" s="228" t="str">
        <f t="shared" si="38"/>
        <v/>
      </c>
      <c r="CP31" s="226" t="str">
        <f t="shared" si="39"/>
        <v>TRUE</v>
      </c>
    </row>
    <row r="32" spans="1:94" s="62" customFormat="1" ht="45.75" customHeight="1" x14ac:dyDescent="0.2">
      <c r="A32" s="33"/>
      <c r="B32" s="145" t="str">
        <f t="shared" si="9"/>
        <v/>
      </c>
      <c r="C32" s="33"/>
      <c r="D32" s="145" t="str">
        <f t="shared" si="42"/>
        <v/>
      </c>
      <c r="E32" s="35"/>
      <c r="F32" s="22"/>
      <c r="G32" s="29"/>
      <c r="H32" s="30"/>
      <c r="I32" s="130"/>
      <c r="J32" s="176"/>
      <c r="K32" s="176"/>
      <c r="L32" s="176"/>
      <c r="M32" s="132"/>
      <c r="N32" s="33"/>
      <c r="O32" s="33"/>
      <c r="P32" s="26"/>
      <c r="Q32" s="34"/>
      <c r="R32" s="132"/>
      <c r="S32" s="24"/>
      <c r="T32" s="38"/>
      <c r="U32" s="42"/>
      <c r="V32" s="42"/>
      <c r="W32" s="13" t="str">
        <f t="shared" si="10"/>
        <v/>
      </c>
      <c r="X32" s="14" t="str">
        <f t="shared" si="11"/>
        <v/>
      </c>
      <c r="Y32" s="40"/>
      <c r="Z32" s="40"/>
      <c r="AA32" s="13" t="str">
        <f t="shared" si="43"/>
        <v/>
      </c>
      <c r="AB32" s="41"/>
      <c r="AC32" s="41"/>
      <c r="AD32" s="17" t="str">
        <f t="shared" si="40"/>
        <v/>
      </c>
      <c r="AE32" s="15" t="str">
        <f t="shared" si="41"/>
        <v/>
      </c>
      <c r="AF32" s="60" t="str">
        <f t="shared" si="0"/>
        <v/>
      </c>
      <c r="AG32" s="52" t="str">
        <f t="shared" si="1"/>
        <v/>
      </c>
      <c r="AH32" s="42"/>
      <c r="AI32" s="51"/>
      <c r="AJ32" s="50" t="str">
        <f t="shared" si="12"/>
        <v/>
      </c>
      <c r="AK32" s="60" t="str">
        <f t="shared" si="2"/>
        <v/>
      </c>
      <c r="AL32" s="61" t="str">
        <f t="shared" si="13"/>
        <v/>
      </c>
      <c r="AM32" s="52" t="str">
        <f t="shared" si="3"/>
        <v/>
      </c>
      <c r="AN32" s="42"/>
      <c r="AO32" s="51"/>
      <c r="AP32" s="50" t="str">
        <f t="shared" si="14"/>
        <v/>
      </c>
      <c r="AQ32" s="60" t="str">
        <f t="shared" si="4"/>
        <v/>
      </c>
      <c r="AR32" s="61" t="str">
        <f t="shared" si="15"/>
        <v/>
      </c>
      <c r="AS32" s="52" t="str">
        <f t="shared" si="5"/>
        <v/>
      </c>
      <c r="AT32" s="42"/>
      <c r="AU32" s="51"/>
      <c r="AV32" s="50" t="str">
        <f t="shared" si="16"/>
        <v/>
      </c>
      <c r="AW32" s="60" t="str">
        <f t="shared" si="6"/>
        <v/>
      </c>
      <c r="AX32" s="61" t="str">
        <f t="shared" si="17"/>
        <v/>
      </c>
      <c r="AY32" s="52" t="str">
        <f t="shared" si="7"/>
        <v/>
      </c>
      <c r="AZ32" s="297"/>
      <c r="BA32" s="36"/>
      <c r="BB32" s="36"/>
      <c r="BC32" s="36"/>
      <c r="BD32" s="169" t="str">
        <f t="shared" si="18"/>
        <v/>
      </c>
      <c r="BE32" s="260" t="str">
        <f t="shared" si="19"/>
        <v/>
      </c>
      <c r="BF32" s="260" t="str">
        <f t="shared" si="20"/>
        <v/>
      </c>
      <c r="BG32" s="260" t="str">
        <f t="shared" si="21"/>
        <v/>
      </c>
      <c r="BH32" s="260" t="str">
        <f t="shared" si="22"/>
        <v/>
      </c>
      <c r="BI32" s="297"/>
      <c r="BJ32" s="297"/>
      <c r="BN32" s="153" t="e">
        <f>VLOOKUP(A32,'NEPSI sectors'!$A$1:$B$18,2,FALSE)</f>
        <v>#N/A</v>
      </c>
      <c r="BO32" s="164" t="e">
        <f>VLOOKUP(C32,Countries!$A$1:'Countries'!$B$51,2,FALSE)</f>
        <v>#N/A</v>
      </c>
      <c r="BP32" s="153" t="str">
        <f>IF(OR('LOD &amp; Field blanks'!$F$3="no",W32=""),"0",'LOD &amp; Field blanks'!$F$53)</f>
        <v>0</v>
      </c>
      <c r="BQ32" s="153" t="str">
        <f>IF(OR('LOD &amp; Field blanks'!$F$3="no",AI32=""),"0",'LOD &amp; Field blanks'!$H$53)</f>
        <v>0</v>
      </c>
      <c r="BR32" s="153" t="str">
        <f>IF(OR('LOD &amp; Field blanks'!$F$3="no",AO32=""),"0",'LOD &amp; Field blanks'!$I$53)</f>
        <v>0</v>
      </c>
      <c r="BS32" s="153" t="str">
        <f>IF(OR('LOD &amp; Field blanks'!$F$3="no",AU32=""),"0",'LOD &amp; Field blanks'!$J$53)</f>
        <v>0</v>
      </c>
      <c r="BT32" s="153" t="e">
        <f>VLOOKUP('Collection sheet'!BC32,RPE!$A$2:$B$14,2,FALSE)</f>
        <v>#N/A</v>
      </c>
      <c r="BU32" s="180" t="str">
        <f t="shared" si="23"/>
        <v/>
      </c>
      <c r="BV32" s="180" t="str">
        <f t="shared" si="24"/>
        <v/>
      </c>
      <c r="BW32" s="180" t="str">
        <f t="shared" si="25"/>
        <v/>
      </c>
      <c r="BX32" s="180">
        <v>0</v>
      </c>
      <c r="BY32" s="201" t="str">
        <f>'LOD &amp; Field blanks'!$M$3</f>
        <v/>
      </c>
      <c r="BZ32" s="201" t="str">
        <f t="shared" si="26"/>
        <v/>
      </c>
      <c r="CA32" s="195" t="str">
        <f t="shared" si="27"/>
        <v/>
      </c>
      <c r="CB32" s="196" t="str">
        <f t="shared" si="28"/>
        <v/>
      </c>
      <c r="CC32" s="204" t="str">
        <f t="shared" si="29"/>
        <v/>
      </c>
      <c r="CD32" s="200" t="str">
        <f t="shared" si="30"/>
        <v>TRUE</v>
      </c>
      <c r="CE32" s="209" t="str">
        <f>'LOD &amp; Field blanks'!$M$4</f>
        <v/>
      </c>
      <c r="CF32" s="210" t="str">
        <f t="shared" si="31"/>
        <v/>
      </c>
      <c r="CG32" s="211" t="str">
        <f t="shared" si="32"/>
        <v/>
      </c>
      <c r="CH32" s="209" t="str">
        <f t="shared" si="33"/>
        <v>TRUE</v>
      </c>
      <c r="CI32" s="220" t="str">
        <f>'LOD &amp; Field blanks'!$M$5</f>
        <v/>
      </c>
      <c r="CJ32" s="221" t="str">
        <f t="shared" si="34"/>
        <v/>
      </c>
      <c r="CK32" s="222" t="str">
        <f t="shared" si="35"/>
        <v/>
      </c>
      <c r="CL32" s="220" t="str">
        <f t="shared" si="36"/>
        <v>TRUE</v>
      </c>
      <c r="CM32" s="226" t="str">
        <f>'LOD &amp; Field blanks'!$M$6</f>
        <v/>
      </c>
      <c r="CN32" s="227" t="str">
        <f t="shared" si="37"/>
        <v/>
      </c>
      <c r="CO32" s="228" t="str">
        <f t="shared" si="38"/>
        <v/>
      </c>
      <c r="CP32" s="226" t="str">
        <f t="shared" si="39"/>
        <v>TRUE</v>
      </c>
    </row>
    <row r="33" spans="1:94" s="62" customFormat="1" ht="45.75" customHeight="1" x14ac:dyDescent="0.2">
      <c r="A33" s="33"/>
      <c r="B33" s="145" t="str">
        <f t="shared" si="9"/>
        <v/>
      </c>
      <c r="C33" s="33"/>
      <c r="D33" s="145" t="str">
        <f t="shared" si="42"/>
        <v/>
      </c>
      <c r="E33" s="35"/>
      <c r="F33" s="22"/>
      <c r="G33" s="29"/>
      <c r="H33" s="30"/>
      <c r="I33" s="130"/>
      <c r="J33" s="176"/>
      <c r="K33" s="176"/>
      <c r="L33" s="176"/>
      <c r="M33" s="132"/>
      <c r="N33" s="33"/>
      <c r="O33" s="33"/>
      <c r="P33" s="26"/>
      <c r="Q33" s="34"/>
      <c r="R33" s="132"/>
      <c r="S33" s="24"/>
      <c r="T33" s="38"/>
      <c r="U33" s="42"/>
      <c r="V33" s="42"/>
      <c r="W33" s="13" t="str">
        <f t="shared" si="10"/>
        <v/>
      </c>
      <c r="X33" s="14" t="str">
        <f t="shared" si="11"/>
        <v/>
      </c>
      <c r="Y33" s="40"/>
      <c r="Z33" s="40"/>
      <c r="AA33" s="13" t="str">
        <f t="shared" si="43"/>
        <v/>
      </c>
      <c r="AB33" s="41"/>
      <c r="AC33" s="41"/>
      <c r="AD33" s="17" t="str">
        <f t="shared" si="40"/>
        <v/>
      </c>
      <c r="AE33" s="15" t="str">
        <f t="shared" si="41"/>
        <v/>
      </c>
      <c r="AF33" s="60" t="str">
        <f t="shared" si="0"/>
        <v/>
      </c>
      <c r="AG33" s="52" t="str">
        <f t="shared" si="1"/>
        <v/>
      </c>
      <c r="AH33" s="42"/>
      <c r="AI33" s="51"/>
      <c r="AJ33" s="50" t="str">
        <f t="shared" si="12"/>
        <v/>
      </c>
      <c r="AK33" s="60" t="str">
        <f t="shared" si="2"/>
        <v/>
      </c>
      <c r="AL33" s="61" t="str">
        <f t="shared" si="13"/>
        <v/>
      </c>
      <c r="AM33" s="52" t="str">
        <f t="shared" si="3"/>
        <v/>
      </c>
      <c r="AN33" s="42"/>
      <c r="AO33" s="51"/>
      <c r="AP33" s="50" t="str">
        <f t="shared" si="14"/>
        <v/>
      </c>
      <c r="AQ33" s="60" t="str">
        <f t="shared" si="4"/>
        <v/>
      </c>
      <c r="AR33" s="61" t="str">
        <f t="shared" si="15"/>
        <v/>
      </c>
      <c r="AS33" s="52" t="str">
        <f t="shared" si="5"/>
        <v/>
      </c>
      <c r="AT33" s="42"/>
      <c r="AU33" s="51"/>
      <c r="AV33" s="50" t="str">
        <f t="shared" si="16"/>
        <v/>
      </c>
      <c r="AW33" s="60" t="str">
        <f t="shared" si="6"/>
        <v/>
      </c>
      <c r="AX33" s="61" t="str">
        <f t="shared" si="17"/>
        <v/>
      </c>
      <c r="AY33" s="52" t="str">
        <f t="shared" si="7"/>
        <v/>
      </c>
      <c r="AZ33" s="297"/>
      <c r="BA33" s="36"/>
      <c r="BB33" s="36"/>
      <c r="BC33" s="36"/>
      <c r="BD33" s="169" t="str">
        <f t="shared" si="18"/>
        <v/>
      </c>
      <c r="BE33" s="260" t="str">
        <f t="shared" si="19"/>
        <v/>
      </c>
      <c r="BF33" s="260" t="str">
        <f t="shared" si="20"/>
        <v/>
      </c>
      <c r="BG33" s="260" t="str">
        <f t="shared" si="21"/>
        <v/>
      </c>
      <c r="BH33" s="260" t="str">
        <f t="shared" si="22"/>
        <v/>
      </c>
      <c r="BI33" s="297"/>
      <c r="BJ33" s="297"/>
      <c r="BN33" s="153" t="e">
        <f>VLOOKUP(A33,'NEPSI sectors'!$A$1:$B$18,2,FALSE)</f>
        <v>#N/A</v>
      </c>
      <c r="BO33" s="164" t="e">
        <f>VLOOKUP(C33,Countries!$A$1:'Countries'!$B$51,2,FALSE)</f>
        <v>#N/A</v>
      </c>
      <c r="BP33" s="153" t="str">
        <f>IF(OR('LOD &amp; Field blanks'!$F$3="no",W33=""),"0",'LOD &amp; Field blanks'!$F$53)</f>
        <v>0</v>
      </c>
      <c r="BQ33" s="153" t="str">
        <f>IF(OR('LOD &amp; Field blanks'!$F$3="no",AI33=""),"0",'LOD &amp; Field blanks'!$H$53)</f>
        <v>0</v>
      </c>
      <c r="BR33" s="153" t="str">
        <f>IF(OR('LOD &amp; Field blanks'!$F$3="no",AO33=""),"0",'LOD &amp; Field blanks'!$I$53)</f>
        <v>0</v>
      </c>
      <c r="BS33" s="153" t="str">
        <f>IF(OR('LOD &amp; Field blanks'!$F$3="no",AU33=""),"0",'LOD &amp; Field blanks'!$J$53)</f>
        <v>0</v>
      </c>
      <c r="BT33" s="153" t="e">
        <f>VLOOKUP('Collection sheet'!BC33,RPE!$A$2:$B$14,2,FALSE)</f>
        <v>#N/A</v>
      </c>
      <c r="BU33" s="180" t="str">
        <f t="shared" si="23"/>
        <v/>
      </c>
      <c r="BV33" s="180" t="str">
        <f t="shared" si="24"/>
        <v/>
      </c>
      <c r="BW33" s="180" t="str">
        <f t="shared" si="25"/>
        <v/>
      </c>
      <c r="BX33" s="180">
        <v>0</v>
      </c>
      <c r="BY33" s="201" t="str">
        <f>'LOD &amp; Field blanks'!$M$3</f>
        <v/>
      </c>
      <c r="BZ33" s="201" t="str">
        <f t="shared" si="26"/>
        <v/>
      </c>
      <c r="CA33" s="195" t="str">
        <f t="shared" si="27"/>
        <v/>
      </c>
      <c r="CB33" s="196" t="str">
        <f t="shared" si="28"/>
        <v/>
      </c>
      <c r="CC33" s="204" t="str">
        <f t="shared" si="29"/>
        <v/>
      </c>
      <c r="CD33" s="200" t="str">
        <f t="shared" si="30"/>
        <v>TRUE</v>
      </c>
      <c r="CE33" s="209" t="str">
        <f>'LOD &amp; Field blanks'!$M$4</f>
        <v/>
      </c>
      <c r="CF33" s="210" t="str">
        <f t="shared" si="31"/>
        <v/>
      </c>
      <c r="CG33" s="211" t="str">
        <f t="shared" si="32"/>
        <v/>
      </c>
      <c r="CH33" s="209" t="str">
        <f t="shared" si="33"/>
        <v>TRUE</v>
      </c>
      <c r="CI33" s="220" t="str">
        <f>'LOD &amp; Field blanks'!$M$5</f>
        <v/>
      </c>
      <c r="CJ33" s="221" t="str">
        <f t="shared" si="34"/>
        <v/>
      </c>
      <c r="CK33" s="222" t="str">
        <f t="shared" si="35"/>
        <v/>
      </c>
      <c r="CL33" s="220" t="str">
        <f t="shared" si="36"/>
        <v>TRUE</v>
      </c>
      <c r="CM33" s="226" t="str">
        <f>'LOD &amp; Field blanks'!$M$6</f>
        <v/>
      </c>
      <c r="CN33" s="227" t="str">
        <f t="shared" si="37"/>
        <v/>
      </c>
      <c r="CO33" s="228" t="str">
        <f t="shared" si="38"/>
        <v/>
      </c>
      <c r="CP33" s="226" t="str">
        <f t="shared" si="39"/>
        <v>TRUE</v>
      </c>
    </row>
    <row r="34" spans="1:94" s="62" customFormat="1" ht="45.75" customHeight="1" x14ac:dyDescent="0.2">
      <c r="A34" s="33"/>
      <c r="B34" s="145" t="str">
        <f t="shared" si="9"/>
        <v/>
      </c>
      <c r="C34" s="33"/>
      <c r="D34" s="145" t="str">
        <f t="shared" si="42"/>
        <v/>
      </c>
      <c r="E34" s="35"/>
      <c r="F34" s="22"/>
      <c r="G34" s="29"/>
      <c r="H34" s="30"/>
      <c r="I34" s="130"/>
      <c r="J34" s="176"/>
      <c r="K34" s="176"/>
      <c r="L34" s="176"/>
      <c r="M34" s="132"/>
      <c r="N34" s="33"/>
      <c r="O34" s="33"/>
      <c r="P34" s="26"/>
      <c r="Q34" s="34"/>
      <c r="R34" s="132"/>
      <c r="S34" s="24"/>
      <c r="T34" s="38"/>
      <c r="U34" s="42"/>
      <c r="V34" s="42"/>
      <c r="W34" s="13" t="str">
        <f t="shared" si="10"/>
        <v/>
      </c>
      <c r="X34" s="14" t="str">
        <f t="shared" si="11"/>
        <v/>
      </c>
      <c r="Y34" s="40"/>
      <c r="Z34" s="40"/>
      <c r="AA34" s="13" t="str">
        <f t="shared" si="43"/>
        <v/>
      </c>
      <c r="AB34" s="41"/>
      <c r="AC34" s="41"/>
      <c r="AD34" s="17" t="str">
        <f t="shared" si="40"/>
        <v/>
      </c>
      <c r="AE34" s="15" t="str">
        <f t="shared" si="41"/>
        <v/>
      </c>
      <c r="AF34" s="60" t="str">
        <f t="shared" ref="AF34:AF65" si="44">IF(OR(AE34="",X34=""),"",(1000*X34)/AE34)</f>
        <v/>
      </c>
      <c r="AG34" s="52" t="str">
        <f t="shared" ref="AG34:AG65" si="45">IF(AF34="","",(AF34*(T34/8)))</f>
        <v/>
      </c>
      <c r="AH34" s="42"/>
      <c r="AI34" s="51"/>
      <c r="AJ34" s="50" t="str">
        <f t="shared" si="12"/>
        <v/>
      </c>
      <c r="AK34" s="60" t="str">
        <f t="shared" ref="AK34:AK65" si="46">IF(OR(AE34="",AJ34=""),"",(1000*AJ34)/AE34)</f>
        <v/>
      </c>
      <c r="AL34" s="61" t="str">
        <f t="shared" si="13"/>
        <v/>
      </c>
      <c r="AM34" s="52" t="str">
        <f t="shared" ref="AM34:AM65" si="47">IF(AK34="","",(AK34*(T34/8)))</f>
        <v/>
      </c>
      <c r="AN34" s="42"/>
      <c r="AO34" s="51"/>
      <c r="AP34" s="50" t="str">
        <f t="shared" si="14"/>
        <v/>
      </c>
      <c r="AQ34" s="60" t="str">
        <f t="shared" ref="AQ34:AQ65" si="48">IF(OR(AE34="",AP34=""),"",(1000*AP34)/AE34)</f>
        <v/>
      </c>
      <c r="AR34" s="61" t="str">
        <f t="shared" si="15"/>
        <v/>
      </c>
      <c r="AS34" s="52" t="str">
        <f t="shared" ref="AS34:AS65" si="49">IF(AQ34="","",(AQ34*(T34/8)))</f>
        <v/>
      </c>
      <c r="AT34" s="42"/>
      <c r="AU34" s="51"/>
      <c r="AV34" s="50" t="str">
        <f t="shared" si="16"/>
        <v/>
      </c>
      <c r="AW34" s="60" t="str">
        <f t="shared" ref="AW34:AW65" si="50">IF(OR(AE34="",AV34=""),"",(1000*AV34)/AE34)</f>
        <v/>
      </c>
      <c r="AX34" s="61" t="str">
        <f t="shared" si="17"/>
        <v/>
      </c>
      <c r="AY34" s="52" t="str">
        <f t="shared" ref="AY34:AY65" si="51">IF(AW34="","",(AW34*(T34/8)))</f>
        <v/>
      </c>
      <c r="AZ34" s="297"/>
      <c r="BA34" s="36"/>
      <c r="BB34" s="36"/>
      <c r="BC34" s="36"/>
      <c r="BD34" s="169" t="str">
        <f t="shared" si="18"/>
        <v/>
      </c>
      <c r="BE34" s="260" t="str">
        <f t="shared" si="19"/>
        <v/>
      </c>
      <c r="BF34" s="260" t="str">
        <f t="shared" si="20"/>
        <v/>
      </c>
      <c r="BG34" s="260" t="str">
        <f t="shared" si="21"/>
        <v/>
      </c>
      <c r="BH34" s="260" t="str">
        <f t="shared" si="22"/>
        <v/>
      </c>
      <c r="BI34" s="297"/>
      <c r="BJ34" s="297"/>
      <c r="BN34" s="153" t="e">
        <f>VLOOKUP(A34,'NEPSI sectors'!$A$1:$B$18,2,FALSE)</f>
        <v>#N/A</v>
      </c>
      <c r="BO34" s="164" t="e">
        <f>VLOOKUP(C34,Countries!$A$1:'Countries'!$B$51,2,FALSE)</f>
        <v>#N/A</v>
      </c>
      <c r="BP34" s="153" t="str">
        <f>IF(OR('LOD &amp; Field blanks'!$F$3="no",W34=""),"0",'LOD &amp; Field blanks'!$F$53)</f>
        <v>0</v>
      </c>
      <c r="BQ34" s="153" t="str">
        <f>IF(OR('LOD &amp; Field blanks'!$F$3="no",AI34=""),"0",'LOD &amp; Field blanks'!$H$53)</f>
        <v>0</v>
      </c>
      <c r="BR34" s="153" t="str">
        <f>IF(OR('LOD &amp; Field blanks'!$F$3="no",AO34=""),"0",'LOD &amp; Field blanks'!$I$53)</f>
        <v>0</v>
      </c>
      <c r="BS34" s="153" t="str">
        <f>IF(OR('LOD &amp; Field blanks'!$F$3="no",AU34=""),"0",'LOD &amp; Field blanks'!$J$53)</f>
        <v>0</v>
      </c>
      <c r="BT34" s="153" t="e">
        <f>VLOOKUP('Collection sheet'!BC34,RPE!$A$2:$B$14,2,FALSE)</f>
        <v>#N/A</v>
      </c>
      <c r="BU34" s="180" t="str">
        <f t="shared" si="23"/>
        <v/>
      </c>
      <c r="BV34" s="180" t="str">
        <f t="shared" si="24"/>
        <v/>
      </c>
      <c r="BW34" s="180" t="str">
        <f t="shared" si="25"/>
        <v/>
      </c>
      <c r="BX34" s="180">
        <v>0</v>
      </c>
      <c r="BY34" s="201" t="str">
        <f>'LOD &amp; Field blanks'!$M$3</f>
        <v/>
      </c>
      <c r="BZ34" s="201" t="str">
        <f t="shared" si="26"/>
        <v/>
      </c>
      <c r="CA34" s="195" t="str">
        <f t="shared" si="27"/>
        <v/>
      </c>
      <c r="CB34" s="196" t="str">
        <f t="shared" si="28"/>
        <v/>
      </c>
      <c r="CC34" s="204" t="str">
        <f t="shared" si="29"/>
        <v/>
      </c>
      <c r="CD34" s="200" t="str">
        <f t="shared" si="30"/>
        <v>TRUE</v>
      </c>
      <c r="CE34" s="209" t="str">
        <f>'LOD &amp; Field blanks'!$M$4</f>
        <v/>
      </c>
      <c r="CF34" s="210" t="str">
        <f t="shared" si="31"/>
        <v/>
      </c>
      <c r="CG34" s="211" t="str">
        <f t="shared" si="32"/>
        <v/>
      </c>
      <c r="CH34" s="209" t="str">
        <f t="shared" si="33"/>
        <v>TRUE</v>
      </c>
      <c r="CI34" s="220" t="str">
        <f>'LOD &amp; Field blanks'!$M$5</f>
        <v/>
      </c>
      <c r="CJ34" s="221" t="str">
        <f t="shared" si="34"/>
        <v/>
      </c>
      <c r="CK34" s="222" t="str">
        <f t="shared" si="35"/>
        <v/>
      </c>
      <c r="CL34" s="220" t="str">
        <f t="shared" si="36"/>
        <v>TRUE</v>
      </c>
      <c r="CM34" s="226" t="str">
        <f>'LOD &amp; Field blanks'!$M$6</f>
        <v/>
      </c>
      <c r="CN34" s="227" t="str">
        <f t="shared" si="37"/>
        <v/>
      </c>
      <c r="CO34" s="228" t="str">
        <f t="shared" si="38"/>
        <v/>
      </c>
      <c r="CP34" s="226" t="str">
        <f t="shared" si="39"/>
        <v>TRUE</v>
      </c>
    </row>
    <row r="35" spans="1:94" s="62" customFormat="1" ht="45.75" customHeight="1" x14ac:dyDescent="0.2">
      <c r="A35" s="33"/>
      <c r="B35" s="145" t="str">
        <f t="shared" si="9"/>
        <v/>
      </c>
      <c r="C35" s="33"/>
      <c r="D35" s="145" t="str">
        <f t="shared" si="42"/>
        <v/>
      </c>
      <c r="E35" s="35"/>
      <c r="F35" s="22"/>
      <c r="G35" s="29"/>
      <c r="H35" s="30"/>
      <c r="I35" s="130"/>
      <c r="J35" s="176"/>
      <c r="K35" s="176"/>
      <c r="L35" s="176"/>
      <c r="M35" s="132"/>
      <c r="N35" s="33"/>
      <c r="O35" s="33"/>
      <c r="P35" s="26"/>
      <c r="Q35" s="34"/>
      <c r="R35" s="132"/>
      <c r="S35" s="24"/>
      <c r="T35" s="38"/>
      <c r="U35" s="42"/>
      <c r="V35" s="42"/>
      <c r="W35" s="13" t="str">
        <f t="shared" si="10"/>
        <v/>
      </c>
      <c r="X35" s="14" t="str">
        <f t="shared" si="11"/>
        <v/>
      </c>
      <c r="Y35" s="40"/>
      <c r="Z35" s="40"/>
      <c r="AA35" s="13" t="str">
        <f t="shared" si="43"/>
        <v/>
      </c>
      <c r="AB35" s="41"/>
      <c r="AC35" s="41"/>
      <c r="AD35" s="17" t="str">
        <f t="shared" si="40"/>
        <v/>
      </c>
      <c r="AE35" s="15" t="str">
        <f t="shared" si="41"/>
        <v/>
      </c>
      <c r="AF35" s="60" t="str">
        <f t="shared" si="44"/>
        <v/>
      </c>
      <c r="AG35" s="52" t="str">
        <f t="shared" si="45"/>
        <v/>
      </c>
      <c r="AH35" s="42"/>
      <c r="AI35" s="51"/>
      <c r="AJ35" s="50" t="str">
        <f t="shared" si="12"/>
        <v/>
      </c>
      <c r="AK35" s="60" t="str">
        <f t="shared" si="46"/>
        <v/>
      </c>
      <c r="AL35" s="61" t="str">
        <f t="shared" si="13"/>
        <v/>
      </c>
      <c r="AM35" s="52" t="str">
        <f t="shared" si="47"/>
        <v/>
      </c>
      <c r="AN35" s="42"/>
      <c r="AO35" s="51"/>
      <c r="AP35" s="50" t="str">
        <f t="shared" si="14"/>
        <v/>
      </c>
      <c r="AQ35" s="60" t="str">
        <f t="shared" si="48"/>
        <v/>
      </c>
      <c r="AR35" s="61" t="str">
        <f t="shared" si="15"/>
        <v/>
      </c>
      <c r="AS35" s="52" t="str">
        <f t="shared" si="49"/>
        <v/>
      </c>
      <c r="AT35" s="42"/>
      <c r="AU35" s="51"/>
      <c r="AV35" s="50" t="str">
        <f t="shared" si="16"/>
        <v/>
      </c>
      <c r="AW35" s="60" t="str">
        <f t="shared" si="50"/>
        <v/>
      </c>
      <c r="AX35" s="61" t="str">
        <f t="shared" si="17"/>
        <v/>
      </c>
      <c r="AY35" s="52" t="str">
        <f t="shared" si="51"/>
        <v/>
      </c>
      <c r="AZ35" s="297"/>
      <c r="BA35" s="36"/>
      <c r="BB35" s="36"/>
      <c r="BC35" s="36"/>
      <c r="BD35" s="169" t="str">
        <f t="shared" si="18"/>
        <v/>
      </c>
      <c r="BE35" s="260" t="str">
        <f t="shared" si="19"/>
        <v/>
      </c>
      <c r="BF35" s="260" t="str">
        <f t="shared" si="20"/>
        <v/>
      </c>
      <c r="BG35" s="260" t="str">
        <f t="shared" si="21"/>
        <v/>
      </c>
      <c r="BH35" s="260" t="str">
        <f t="shared" si="22"/>
        <v/>
      </c>
      <c r="BI35" s="297"/>
      <c r="BJ35" s="297"/>
      <c r="BN35" s="153" t="e">
        <f>VLOOKUP(A35,'NEPSI sectors'!$A$1:$B$18,2,FALSE)</f>
        <v>#N/A</v>
      </c>
      <c r="BO35" s="164" t="e">
        <f>VLOOKUP(C35,Countries!$A$1:'Countries'!$B$51,2,FALSE)</f>
        <v>#N/A</v>
      </c>
      <c r="BP35" s="153" t="str">
        <f>IF(OR('LOD &amp; Field blanks'!$F$3="no",W35=""),"0",'LOD &amp; Field blanks'!$F$53)</f>
        <v>0</v>
      </c>
      <c r="BQ35" s="153" t="str">
        <f>IF(OR('LOD &amp; Field blanks'!$F$3="no",AI35=""),"0",'LOD &amp; Field blanks'!$H$53)</f>
        <v>0</v>
      </c>
      <c r="BR35" s="153" t="str">
        <f>IF(OR('LOD &amp; Field blanks'!$F$3="no",AO35=""),"0",'LOD &amp; Field blanks'!$I$53)</f>
        <v>0</v>
      </c>
      <c r="BS35" s="153" t="str">
        <f>IF(OR('LOD &amp; Field blanks'!$F$3="no",AU35=""),"0",'LOD &amp; Field blanks'!$J$53)</f>
        <v>0</v>
      </c>
      <c r="BT35" s="153" t="e">
        <f>VLOOKUP('Collection sheet'!BC35,RPE!$A$2:$B$14,2,FALSE)</f>
        <v>#N/A</v>
      </c>
      <c r="BU35" s="180" t="str">
        <f t="shared" si="23"/>
        <v/>
      </c>
      <c r="BV35" s="180" t="str">
        <f t="shared" si="24"/>
        <v/>
      </c>
      <c r="BW35" s="180" t="str">
        <f t="shared" si="25"/>
        <v/>
      </c>
      <c r="BX35" s="180">
        <v>0</v>
      </c>
      <c r="BY35" s="201" t="str">
        <f>'LOD &amp; Field blanks'!$M$3</f>
        <v/>
      </c>
      <c r="BZ35" s="201" t="str">
        <f t="shared" si="26"/>
        <v/>
      </c>
      <c r="CA35" s="195" t="str">
        <f t="shared" si="27"/>
        <v/>
      </c>
      <c r="CB35" s="196" t="str">
        <f t="shared" si="28"/>
        <v/>
      </c>
      <c r="CC35" s="204" t="str">
        <f t="shared" si="29"/>
        <v/>
      </c>
      <c r="CD35" s="200" t="str">
        <f t="shared" si="30"/>
        <v>TRUE</v>
      </c>
      <c r="CE35" s="209" t="str">
        <f>'LOD &amp; Field blanks'!$M$4</f>
        <v/>
      </c>
      <c r="CF35" s="210" t="str">
        <f t="shared" si="31"/>
        <v/>
      </c>
      <c r="CG35" s="211" t="str">
        <f t="shared" si="32"/>
        <v/>
      </c>
      <c r="CH35" s="209" t="str">
        <f t="shared" si="33"/>
        <v>TRUE</v>
      </c>
      <c r="CI35" s="220" t="str">
        <f>'LOD &amp; Field blanks'!$M$5</f>
        <v/>
      </c>
      <c r="CJ35" s="221" t="str">
        <f t="shared" si="34"/>
        <v/>
      </c>
      <c r="CK35" s="222" t="str">
        <f t="shared" si="35"/>
        <v/>
      </c>
      <c r="CL35" s="220" t="str">
        <f t="shared" si="36"/>
        <v>TRUE</v>
      </c>
      <c r="CM35" s="226" t="str">
        <f>'LOD &amp; Field blanks'!$M$6</f>
        <v/>
      </c>
      <c r="CN35" s="227" t="str">
        <f t="shared" si="37"/>
        <v/>
      </c>
      <c r="CO35" s="228" t="str">
        <f t="shared" si="38"/>
        <v/>
      </c>
      <c r="CP35" s="226" t="str">
        <f t="shared" si="39"/>
        <v>TRUE</v>
      </c>
    </row>
    <row r="36" spans="1:94" s="62" customFormat="1" ht="45.75" customHeight="1" x14ac:dyDescent="0.2">
      <c r="A36" s="33"/>
      <c r="B36" s="145" t="str">
        <f t="shared" si="9"/>
        <v/>
      </c>
      <c r="C36" s="33"/>
      <c r="D36" s="145" t="str">
        <f t="shared" si="42"/>
        <v/>
      </c>
      <c r="E36" s="35"/>
      <c r="F36" s="22"/>
      <c r="G36" s="30"/>
      <c r="H36" s="30"/>
      <c r="I36" s="130"/>
      <c r="J36" s="176"/>
      <c r="K36" s="176"/>
      <c r="L36" s="176"/>
      <c r="M36" s="132"/>
      <c r="N36" s="33"/>
      <c r="O36" s="33"/>
      <c r="P36" s="26"/>
      <c r="Q36" s="34"/>
      <c r="R36" s="132"/>
      <c r="S36" s="24"/>
      <c r="T36" s="38"/>
      <c r="U36" s="40"/>
      <c r="V36" s="40"/>
      <c r="W36" s="13" t="str">
        <f t="shared" si="10"/>
        <v/>
      </c>
      <c r="X36" s="14" t="str">
        <f t="shared" si="11"/>
        <v/>
      </c>
      <c r="Y36" s="40"/>
      <c r="Z36" s="40"/>
      <c r="AA36" s="13" t="str">
        <f t="shared" si="43"/>
        <v/>
      </c>
      <c r="AB36" s="41"/>
      <c r="AC36" s="41"/>
      <c r="AD36" s="17" t="str">
        <f t="shared" si="40"/>
        <v/>
      </c>
      <c r="AE36" s="15" t="str">
        <f t="shared" si="41"/>
        <v/>
      </c>
      <c r="AF36" s="60" t="str">
        <f t="shared" si="44"/>
        <v/>
      </c>
      <c r="AG36" s="52" t="str">
        <f t="shared" si="45"/>
        <v/>
      </c>
      <c r="AH36" s="45"/>
      <c r="AI36" s="51"/>
      <c r="AJ36" s="50" t="str">
        <f t="shared" si="12"/>
        <v/>
      </c>
      <c r="AK36" s="60" t="str">
        <f t="shared" si="46"/>
        <v/>
      </c>
      <c r="AL36" s="61" t="str">
        <f t="shared" si="13"/>
        <v/>
      </c>
      <c r="AM36" s="52" t="str">
        <f t="shared" si="47"/>
        <v/>
      </c>
      <c r="AN36" s="45"/>
      <c r="AO36" s="51"/>
      <c r="AP36" s="50" t="str">
        <f t="shared" si="14"/>
        <v/>
      </c>
      <c r="AQ36" s="60" t="str">
        <f t="shared" si="48"/>
        <v/>
      </c>
      <c r="AR36" s="61" t="str">
        <f t="shared" si="15"/>
        <v/>
      </c>
      <c r="AS36" s="52" t="str">
        <f t="shared" si="49"/>
        <v/>
      </c>
      <c r="AT36" s="45"/>
      <c r="AU36" s="51"/>
      <c r="AV36" s="50" t="str">
        <f t="shared" si="16"/>
        <v/>
      </c>
      <c r="AW36" s="60" t="str">
        <f t="shared" si="50"/>
        <v/>
      </c>
      <c r="AX36" s="61" t="str">
        <f t="shared" si="17"/>
        <v/>
      </c>
      <c r="AY36" s="52" t="str">
        <f t="shared" si="51"/>
        <v/>
      </c>
      <c r="AZ36" s="297"/>
      <c r="BA36" s="36"/>
      <c r="BB36" s="36"/>
      <c r="BC36" s="36"/>
      <c r="BD36" s="169" t="str">
        <f t="shared" si="18"/>
        <v/>
      </c>
      <c r="BE36" s="260" t="str">
        <f t="shared" si="19"/>
        <v/>
      </c>
      <c r="BF36" s="260" t="str">
        <f t="shared" si="20"/>
        <v/>
      </c>
      <c r="BG36" s="260" t="str">
        <f t="shared" si="21"/>
        <v/>
      </c>
      <c r="BH36" s="260" t="str">
        <f t="shared" si="22"/>
        <v/>
      </c>
      <c r="BI36" s="297"/>
      <c r="BJ36" s="297"/>
      <c r="BN36" s="153" t="e">
        <f>VLOOKUP(A36,'NEPSI sectors'!$A$1:$B$18,2,FALSE)</f>
        <v>#N/A</v>
      </c>
      <c r="BO36" s="164" t="e">
        <f>VLOOKUP(C36,Countries!$A$1:'Countries'!$B$51,2,FALSE)</f>
        <v>#N/A</v>
      </c>
      <c r="BP36" s="153" t="str">
        <f>IF(OR('LOD &amp; Field blanks'!$F$3="no",W36=""),"0",'LOD &amp; Field blanks'!$F$53)</f>
        <v>0</v>
      </c>
      <c r="BQ36" s="153" t="str">
        <f>IF(OR('LOD &amp; Field blanks'!$F$3="no",AI36=""),"0",'LOD &amp; Field blanks'!$H$53)</f>
        <v>0</v>
      </c>
      <c r="BR36" s="153" t="str">
        <f>IF(OR('LOD &amp; Field blanks'!$F$3="no",AO36=""),"0",'LOD &amp; Field blanks'!$I$53)</f>
        <v>0</v>
      </c>
      <c r="BS36" s="153" t="str">
        <f>IF(OR('LOD &amp; Field blanks'!$F$3="no",AU36=""),"0",'LOD &amp; Field blanks'!$J$53)</f>
        <v>0</v>
      </c>
      <c r="BT36" s="153" t="e">
        <f>VLOOKUP('Collection sheet'!BC36,RPE!$A$2:$B$14,2,FALSE)</f>
        <v>#N/A</v>
      </c>
      <c r="BU36" s="180" t="str">
        <f t="shared" si="23"/>
        <v/>
      </c>
      <c r="BV36" s="180" t="str">
        <f t="shared" si="24"/>
        <v/>
      </c>
      <c r="BW36" s="180" t="str">
        <f t="shared" si="25"/>
        <v/>
      </c>
      <c r="BX36" s="180">
        <v>0</v>
      </c>
      <c r="BY36" s="201" t="str">
        <f>'LOD &amp; Field blanks'!$M$3</f>
        <v/>
      </c>
      <c r="BZ36" s="201" t="str">
        <f t="shared" si="26"/>
        <v/>
      </c>
      <c r="CA36" s="195" t="str">
        <f t="shared" si="27"/>
        <v/>
      </c>
      <c r="CB36" s="196" t="str">
        <f t="shared" si="28"/>
        <v/>
      </c>
      <c r="CC36" s="204" t="str">
        <f t="shared" si="29"/>
        <v/>
      </c>
      <c r="CD36" s="200" t="str">
        <f t="shared" si="30"/>
        <v>TRUE</v>
      </c>
      <c r="CE36" s="209" t="str">
        <f>'LOD &amp; Field blanks'!$M$4</f>
        <v/>
      </c>
      <c r="CF36" s="210" t="str">
        <f t="shared" si="31"/>
        <v/>
      </c>
      <c r="CG36" s="211" t="str">
        <f t="shared" si="32"/>
        <v/>
      </c>
      <c r="CH36" s="209" t="str">
        <f t="shared" si="33"/>
        <v>TRUE</v>
      </c>
      <c r="CI36" s="220" t="str">
        <f>'LOD &amp; Field blanks'!$M$5</f>
        <v/>
      </c>
      <c r="CJ36" s="221" t="str">
        <f t="shared" si="34"/>
        <v/>
      </c>
      <c r="CK36" s="222" t="str">
        <f t="shared" si="35"/>
        <v/>
      </c>
      <c r="CL36" s="220" t="str">
        <f t="shared" si="36"/>
        <v>TRUE</v>
      </c>
      <c r="CM36" s="226" t="str">
        <f>'LOD &amp; Field blanks'!$M$6</f>
        <v/>
      </c>
      <c r="CN36" s="227" t="str">
        <f t="shared" si="37"/>
        <v/>
      </c>
      <c r="CO36" s="228" t="str">
        <f t="shared" si="38"/>
        <v/>
      </c>
      <c r="CP36" s="226" t="str">
        <f t="shared" si="39"/>
        <v>TRUE</v>
      </c>
    </row>
    <row r="37" spans="1:94" s="62" customFormat="1" ht="45.75" customHeight="1" x14ac:dyDescent="0.2">
      <c r="A37" s="33"/>
      <c r="B37" s="145" t="str">
        <f t="shared" si="9"/>
        <v/>
      </c>
      <c r="C37" s="33"/>
      <c r="D37" s="145" t="str">
        <f t="shared" si="42"/>
        <v/>
      </c>
      <c r="E37" s="35"/>
      <c r="F37" s="22"/>
      <c r="G37" s="30"/>
      <c r="H37" s="30"/>
      <c r="I37" s="130"/>
      <c r="J37" s="176"/>
      <c r="K37" s="176"/>
      <c r="L37" s="176"/>
      <c r="M37" s="132"/>
      <c r="N37" s="33"/>
      <c r="O37" s="33"/>
      <c r="P37" s="26"/>
      <c r="Q37" s="34"/>
      <c r="R37" s="132"/>
      <c r="S37" s="24"/>
      <c r="T37" s="38"/>
      <c r="U37" s="40"/>
      <c r="V37" s="40"/>
      <c r="W37" s="13" t="str">
        <f t="shared" si="10"/>
        <v/>
      </c>
      <c r="X37" s="14" t="str">
        <f t="shared" si="11"/>
        <v/>
      </c>
      <c r="Y37" s="40"/>
      <c r="Z37" s="40"/>
      <c r="AA37" s="13" t="str">
        <f t="shared" si="43"/>
        <v/>
      </c>
      <c r="AB37" s="41"/>
      <c r="AC37" s="41"/>
      <c r="AD37" s="17" t="str">
        <f t="shared" si="40"/>
        <v/>
      </c>
      <c r="AE37" s="15" t="str">
        <f t="shared" si="41"/>
        <v/>
      </c>
      <c r="AF37" s="60" t="str">
        <f t="shared" si="44"/>
        <v/>
      </c>
      <c r="AG37" s="52" t="str">
        <f t="shared" si="45"/>
        <v/>
      </c>
      <c r="AH37" s="45"/>
      <c r="AI37" s="51"/>
      <c r="AJ37" s="50" t="str">
        <f t="shared" si="12"/>
        <v/>
      </c>
      <c r="AK37" s="60" t="str">
        <f t="shared" si="46"/>
        <v/>
      </c>
      <c r="AL37" s="61" t="str">
        <f t="shared" si="13"/>
        <v/>
      </c>
      <c r="AM37" s="52" t="str">
        <f t="shared" si="47"/>
        <v/>
      </c>
      <c r="AN37" s="45"/>
      <c r="AO37" s="51"/>
      <c r="AP37" s="50" t="str">
        <f t="shared" si="14"/>
        <v/>
      </c>
      <c r="AQ37" s="60" t="str">
        <f t="shared" si="48"/>
        <v/>
      </c>
      <c r="AR37" s="61" t="str">
        <f t="shared" si="15"/>
        <v/>
      </c>
      <c r="AS37" s="52" t="str">
        <f t="shared" si="49"/>
        <v/>
      </c>
      <c r="AT37" s="45"/>
      <c r="AU37" s="51"/>
      <c r="AV37" s="50" t="str">
        <f t="shared" si="16"/>
        <v/>
      </c>
      <c r="AW37" s="60" t="str">
        <f t="shared" si="50"/>
        <v/>
      </c>
      <c r="AX37" s="61" t="str">
        <f t="shared" si="17"/>
        <v/>
      </c>
      <c r="AY37" s="52" t="str">
        <f t="shared" si="51"/>
        <v/>
      </c>
      <c r="AZ37" s="297"/>
      <c r="BA37" s="36"/>
      <c r="BB37" s="36"/>
      <c r="BC37" s="36"/>
      <c r="BD37" s="169" t="str">
        <f t="shared" si="18"/>
        <v/>
      </c>
      <c r="BE37" s="260" t="str">
        <f t="shared" si="19"/>
        <v/>
      </c>
      <c r="BF37" s="260" t="str">
        <f t="shared" si="20"/>
        <v/>
      </c>
      <c r="BG37" s="260" t="str">
        <f t="shared" si="21"/>
        <v/>
      </c>
      <c r="BH37" s="260" t="str">
        <f t="shared" si="22"/>
        <v/>
      </c>
      <c r="BI37" s="297"/>
      <c r="BJ37" s="297"/>
      <c r="BN37" s="153" t="e">
        <f>VLOOKUP(A37,'NEPSI sectors'!$A$1:$B$18,2,FALSE)</f>
        <v>#N/A</v>
      </c>
      <c r="BO37" s="164" t="e">
        <f>VLOOKUP(C37,Countries!$A$1:'Countries'!$B$51,2,FALSE)</f>
        <v>#N/A</v>
      </c>
      <c r="BP37" s="153" t="str">
        <f>IF(OR('LOD &amp; Field blanks'!$F$3="no",W37=""),"0",'LOD &amp; Field blanks'!$F$53)</f>
        <v>0</v>
      </c>
      <c r="BQ37" s="153" t="str">
        <f>IF(OR('LOD &amp; Field blanks'!$F$3="no",AI37=""),"0",'LOD &amp; Field blanks'!$H$53)</f>
        <v>0</v>
      </c>
      <c r="BR37" s="153" t="str">
        <f>IF(OR('LOD &amp; Field blanks'!$F$3="no",AO37=""),"0",'LOD &amp; Field blanks'!$I$53)</f>
        <v>0</v>
      </c>
      <c r="BS37" s="153" t="str">
        <f>IF(OR('LOD &amp; Field blanks'!$F$3="no",AU37=""),"0",'LOD &amp; Field blanks'!$J$53)</f>
        <v>0</v>
      </c>
      <c r="BT37" s="153" t="e">
        <f>VLOOKUP('Collection sheet'!BC37,RPE!$A$2:$B$14,2,FALSE)</f>
        <v>#N/A</v>
      </c>
      <c r="BU37" s="180" t="str">
        <f t="shared" si="23"/>
        <v/>
      </c>
      <c r="BV37" s="180" t="str">
        <f t="shared" si="24"/>
        <v/>
      </c>
      <c r="BW37" s="180" t="str">
        <f t="shared" si="25"/>
        <v/>
      </c>
      <c r="BX37" s="180">
        <v>0</v>
      </c>
      <c r="BY37" s="201" t="str">
        <f>'LOD &amp; Field blanks'!$M$3</f>
        <v/>
      </c>
      <c r="BZ37" s="201" t="str">
        <f t="shared" si="26"/>
        <v/>
      </c>
      <c r="CA37" s="195" t="str">
        <f t="shared" si="27"/>
        <v/>
      </c>
      <c r="CB37" s="196" t="str">
        <f t="shared" si="28"/>
        <v/>
      </c>
      <c r="CC37" s="204" t="str">
        <f t="shared" si="29"/>
        <v/>
      </c>
      <c r="CD37" s="200" t="str">
        <f t="shared" si="30"/>
        <v>TRUE</v>
      </c>
      <c r="CE37" s="209" t="str">
        <f>'LOD &amp; Field blanks'!$M$4</f>
        <v/>
      </c>
      <c r="CF37" s="210" t="str">
        <f t="shared" si="31"/>
        <v/>
      </c>
      <c r="CG37" s="211" t="str">
        <f t="shared" si="32"/>
        <v/>
      </c>
      <c r="CH37" s="209" t="str">
        <f t="shared" si="33"/>
        <v>TRUE</v>
      </c>
      <c r="CI37" s="220" t="str">
        <f>'LOD &amp; Field blanks'!$M$5</f>
        <v/>
      </c>
      <c r="CJ37" s="221" t="str">
        <f t="shared" si="34"/>
        <v/>
      </c>
      <c r="CK37" s="222" t="str">
        <f t="shared" si="35"/>
        <v/>
      </c>
      <c r="CL37" s="220" t="str">
        <f t="shared" si="36"/>
        <v>TRUE</v>
      </c>
      <c r="CM37" s="226" t="str">
        <f>'LOD &amp; Field blanks'!$M$6</f>
        <v/>
      </c>
      <c r="CN37" s="227" t="str">
        <f t="shared" si="37"/>
        <v/>
      </c>
      <c r="CO37" s="228" t="str">
        <f t="shared" si="38"/>
        <v/>
      </c>
      <c r="CP37" s="226" t="str">
        <f t="shared" si="39"/>
        <v>TRUE</v>
      </c>
    </row>
    <row r="38" spans="1:94" s="62" customFormat="1" ht="45.75" customHeight="1" x14ac:dyDescent="0.2">
      <c r="A38" s="33"/>
      <c r="B38" s="145" t="str">
        <f t="shared" si="9"/>
        <v/>
      </c>
      <c r="C38" s="33"/>
      <c r="D38" s="145" t="str">
        <f t="shared" si="42"/>
        <v/>
      </c>
      <c r="E38" s="35"/>
      <c r="F38" s="22"/>
      <c r="G38" s="30"/>
      <c r="H38" s="30"/>
      <c r="I38" s="130"/>
      <c r="J38" s="176"/>
      <c r="K38" s="176"/>
      <c r="L38" s="176"/>
      <c r="M38" s="132"/>
      <c r="N38" s="33"/>
      <c r="O38" s="33"/>
      <c r="P38" s="26"/>
      <c r="Q38" s="34"/>
      <c r="R38" s="132"/>
      <c r="S38" s="24"/>
      <c r="T38" s="38"/>
      <c r="U38" s="40"/>
      <c r="V38" s="40"/>
      <c r="W38" s="13" t="str">
        <f t="shared" si="10"/>
        <v/>
      </c>
      <c r="X38" s="14" t="str">
        <f t="shared" si="11"/>
        <v/>
      </c>
      <c r="Y38" s="40"/>
      <c r="Z38" s="40"/>
      <c r="AA38" s="13" t="str">
        <f t="shared" si="43"/>
        <v/>
      </c>
      <c r="AB38" s="41"/>
      <c r="AC38" s="41"/>
      <c r="AD38" s="17" t="str">
        <f t="shared" si="40"/>
        <v/>
      </c>
      <c r="AE38" s="15" t="str">
        <f t="shared" si="41"/>
        <v/>
      </c>
      <c r="AF38" s="60" t="str">
        <f t="shared" si="44"/>
        <v/>
      </c>
      <c r="AG38" s="52" t="str">
        <f t="shared" si="45"/>
        <v/>
      </c>
      <c r="AH38" s="45"/>
      <c r="AI38" s="51"/>
      <c r="AJ38" s="50" t="str">
        <f t="shared" si="12"/>
        <v/>
      </c>
      <c r="AK38" s="60" t="str">
        <f t="shared" si="46"/>
        <v/>
      </c>
      <c r="AL38" s="61" t="str">
        <f t="shared" si="13"/>
        <v/>
      </c>
      <c r="AM38" s="52" t="str">
        <f t="shared" si="47"/>
        <v/>
      </c>
      <c r="AN38" s="45"/>
      <c r="AO38" s="51"/>
      <c r="AP38" s="50" t="str">
        <f t="shared" si="14"/>
        <v/>
      </c>
      <c r="AQ38" s="60" t="str">
        <f t="shared" si="48"/>
        <v/>
      </c>
      <c r="AR38" s="61" t="str">
        <f t="shared" si="15"/>
        <v/>
      </c>
      <c r="AS38" s="52" t="str">
        <f t="shared" si="49"/>
        <v/>
      </c>
      <c r="AT38" s="45"/>
      <c r="AU38" s="51"/>
      <c r="AV38" s="50" t="str">
        <f t="shared" si="16"/>
        <v/>
      </c>
      <c r="AW38" s="60" t="str">
        <f t="shared" si="50"/>
        <v/>
      </c>
      <c r="AX38" s="61" t="str">
        <f t="shared" si="17"/>
        <v/>
      </c>
      <c r="AY38" s="52" t="str">
        <f t="shared" si="51"/>
        <v/>
      </c>
      <c r="AZ38" s="297"/>
      <c r="BA38" s="36"/>
      <c r="BB38" s="36"/>
      <c r="BC38" s="36"/>
      <c r="BD38" s="169" t="str">
        <f t="shared" si="18"/>
        <v/>
      </c>
      <c r="BE38" s="260" t="str">
        <f t="shared" si="19"/>
        <v/>
      </c>
      <c r="BF38" s="260" t="str">
        <f t="shared" si="20"/>
        <v/>
      </c>
      <c r="BG38" s="260" t="str">
        <f t="shared" si="21"/>
        <v/>
      </c>
      <c r="BH38" s="260" t="str">
        <f t="shared" si="22"/>
        <v/>
      </c>
      <c r="BI38" s="297"/>
      <c r="BJ38" s="297"/>
      <c r="BN38" s="153" t="e">
        <f>VLOOKUP(A38,'NEPSI sectors'!$A$1:$B$18,2,FALSE)</f>
        <v>#N/A</v>
      </c>
      <c r="BO38" s="164" t="e">
        <f>VLOOKUP(C38,Countries!$A$1:'Countries'!$B$51,2,FALSE)</f>
        <v>#N/A</v>
      </c>
      <c r="BP38" s="153" t="str">
        <f>IF(OR('LOD &amp; Field blanks'!$F$3="no",W38=""),"0",'LOD &amp; Field blanks'!$F$53)</f>
        <v>0</v>
      </c>
      <c r="BQ38" s="153" t="str">
        <f>IF(OR('LOD &amp; Field blanks'!$F$3="no",AI38=""),"0",'LOD &amp; Field blanks'!$H$53)</f>
        <v>0</v>
      </c>
      <c r="BR38" s="153" t="str">
        <f>IF(OR('LOD &amp; Field blanks'!$F$3="no",AO38=""),"0",'LOD &amp; Field blanks'!$I$53)</f>
        <v>0</v>
      </c>
      <c r="BS38" s="153" t="str">
        <f>IF(OR('LOD &amp; Field blanks'!$F$3="no",AU38=""),"0",'LOD &amp; Field blanks'!$J$53)</f>
        <v>0</v>
      </c>
      <c r="BT38" s="153" t="e">
        <f>VLOOKUP('Collection sheet'!BC38,RPE!$A$2:$B$14,2,FALSE)</f>
        <v>#N/A</v>
      </c>
      <c r="BU38" s="180" t="str">
        <f t="shared" si="23"/>
        <v/>
      </c>
      <c r="BV38" s="180" t="str">
        <f t="shared" si="24"/>
        <v/>
      </c>
      <c r="BW38" s="180" t="str">
        <f t="shared" si="25"/>
        <v/>
      </c>
      <c r="BX38" s="180">
        <v>0</v>
      </c>
      <c r="BY38" s="201" t="str">
        <f>'LOD &amp; Field blanks'!$M$3</f>
        <v/>
      </c>
      <c r="BZ38" s="201" t="str">
        <f t="shared" si="26"/>
        <v/>
      </c>
      <c r="CA38" s="195" t="str">
        <f t="shared" si="27"/>
        <v/>
      </c>
      <c r="CB38" s="196" t="str">
        <f t="shared" si="28"/>
        <v/>
      </c>
      <c r="CC38" s="204" t="str">
        <f t="shared" si="29"/>
        <v/>
      </c>
      <c r="CD38" s="200" t="str">
        <f t="shared" si="30"/>
        <v>TRUE</v>
      </c>
      <c r="CE38" s="209" t="str">
        <f>'LOD &amp; Field blanks'!$M$4</f>
        <v/>
      </c>
      <c r="CF38" s="210" t="str">
        <f t="shared" si="31"/>
        <v/>
      </c>
      <c r="CG38" s="211" t="str">
        <f t="shared" si="32"/>
        <v/>
      </c>
      <c r="CH38" s="209" t="str">
        <f t="shared" si="33"/>
        <v>TRUE</v>
      </c>
      <c r="CI38" s="220" t="str">
        <f>'LOD &amp; Field blanks'!$M$5</f>
        <v/>
      </c>
      <c r="CJ38" s="221" t="str">
        <f t="shared" si="34"/>
        <v/>
      </c>
      <c r="CK38" s="222" t="str">
        <f t="shared" si="35"/>
        <v/>
      </c>
      <c r="CL38" s="220" t="str">
        <f t="shared" si="36"/>
        <v>TRUE</v>
      </c>
      <c r="CM38" s="226" t="str">
        <f>'LOD &amp; Field blanks'!$M$6</f>
        <v/>
      </c>
      <c r="CN38" s="227" t="str">
        <f t="shared" si="37"/>
        <v/>
      </c>
      <c r="CO38" s="228" t="str">
        <f t="shared" si="38"/>
        <v/>
      </c>
      <c r="CP38" s="226" t="str">
        <f t="shared" si="39"/>
        <v>TRUE</v>
      </c>
    </row>
    <row r="39" spans="1:94" s="62" customFormat="1" ht="45.75" customHeight="1" x14ac:dyDescent="0.2">
      <c r="A39" s="33"/>
      <c r="B39" s="145" t="str">
        <f t="shared" si="9"/>
        <v/>
      </c>
      <c r="C39" s="33"/>
      <c r="D39" s="145" t="str">
        <f t="shared" si="42"/>
        <v/>
      </c>
      <c r="E39" s="35"/>
      <c r="F39" s="22"/>
      <c r="G39" s="30"/>
      <c r="H39" s="30"/>
      <c r="I39" s="130"/>
      <c r="J39" s="176"/>
      <c r="K39" s="176"/>
      <c r="L39" s="176"/>
      <c r="M39" s="132"/>
      <c r="N39" s="33"/>
      <c r="O39" s="33"/>
      <c r="P39" s="26"/>
      <c r="Q39" s="34"/>
      <c r="R39" s="132"/>
      <c r="S39" s="24"/>
      <c r="T39" s="38"/>
      <c r="U39" s="40"/>
      <c r="V39" s="40"/>
      <c r="W39" s="13" t="str">
        <f t="shared" si="10"/>
        <v/>
      </c>
      <c r="X39" s="14" t="str">
        <f t="shared" si="11"/>
        <v/>
      </c>
      <c r="Y39" s="40"/>
      <c r="Z39" s="40"/>
      <c r="AA39" s="13" t="str">
        <f t="shared" si="43"/>
        <v/>
      </c>
      <c r="AB39" s="41"/>
      <c r="AC39" s="41"/>
      <c r="AD39" s="17" t="str">
        <f t="shared" si="40"/>
        <v/>
      </c>
      <c r="AE39" s="15" t="str">
        <f t="shared" si="41"/>
        <v/>
      </c>
      <c r="AF39" s="60" t="str">
        <f t="shared" si="44"/>
        <v/>
      </c>
      <c r="AG39" s="52" t="str">
        <f t="shared" si="45"/>
        <v/>
      </c>
      <c r="AH39" s="45"/>
      <c r="AI39" s="51"/>
      <c r="AJ39" s="50" t="str">
        <f t="shared" si="12"/>
        <v/>
      </c>
      <c r="AK39" s="60" t="str">
        <f t="shared" si="46"/>
        <v/>
      </c>
      <c r="AL39" s="61" t="str">
        <f t="shared" si="13"/>
        <v/>
      </c>
      <c r="AM39" s="52" t="str">
        <f t="shared" si="47"/>
        <v/>
      </c>
      <c r="AN39" s="45"/>
      <c r="AO39" s="51"/>
      <c r="AP39" s="50" t="str">
        <f t="shared" si="14"/>
        <v/>
      </c>
      <c r="AQ39" s="60" t="str">
        <f t="shared" si="48"/>
        <v/>
      </c>
      <c r="AR39" s="61" t="str">
        <f t="shared" si="15"/>
        <v/>
      </c>
      <c r="AS39" s="52" t="str">
        <f t="shared" si="49"/>
        <v/>
      </c>
      <c r="AT39" s="45"/>
      <c r="AU39" s="51"/>
      <c r="AV39" s="50" t="str">
        <f t="shared" si="16"/>
        <v/>
      </c>
      <c r="AW39" s="60" t="str">
        <f t="shared" si="50"/>
        <v/>
      </c>
      <c r="AX39" s="61" t="str">
        <f t="shared" si="17"/>
        <v/>
      </c>
      <c r="AY39" s="52" t="str">
        <f t="shared" si="51"/>
        <v/>
      </c>
      <c r="AZ39" s="297"/>
      <c r="BA39" s="36"/>
      <c r="BB39" s="36"/>
      <c r="BC39" s="36"/>
      <c r="BD39" s="169" t="str">
        <f t="shared" si="18"/>
        <v/>
      </c>
      <c r="BE39" s="260" t="str">
        <f t="shared" si="19"/>
        <v/>
      </c>
      <c r="BF39" s="260" t="str">
        <f t="shared" si="20"/>
        <v/>
      </c>
      <c r="BG39" s="260" t="str">
        <f t="shared" si="21"/>
        <v/>
      </c>
      <c r="BH39" s="260" t="str">
        <f t="shared" si="22"/>
        <v/>
      </c>
      <c r="BI39" s="297"/>
      <c r="BJ39" s="297"/>
      <c r="BN39" s="153" t="e">
        <f>VLOOKUP(A39,'NEPSI sectors'!$A$1:$B$18,2,FALSE)</f>
        <v>#N/A</v>
      </c>
      <c r="BO39" s="164" t="e">
        <f>VLOOKUP(C39,Countries!$A$1:'Countries'!$B$51,2,FALSE)</f>
        <v>#N/A</v>
      </c>
      <c r="BP39" s="153" t="str">
        <f>IF(OR('LOD &amp; Field blanks'!$F$3="no",W39=""),"0",'LOD &amp; Field blanks'!$F$53)</f>
        <v>0</v>
      </c>
      <c r="BQ39" s="153" t="str">
        <f>IF(OR('LOD &amp; Field blanks'!$F$3="no",AI39=""),"0",'LOD &amp; Field blanks'!$H$53)</f>
        <v>0</v>
      </c>
      <c r="BR39" s="153" t="str">
        <f>IF(OR('LOD &amp; Field blanks'!$F$3="no",AO39=""),"0",'LOD &amp; Field blanks'!$I$53)</f>
        <v>0</v>
      </c>
      <c r="BS39" s="153" t="str">
        <f>IF(OR('LOD &amp; Field blanks'!$F$3="no",AU39=""),"0",'LOD &amp; Field blanks'!$J$53)</f>
        <v>0</v>
      </c>
      <c r="BT39" s="153" t="e">
        <f>VLOOKUP('Collection sheet'!BC39,RPE!$A$2:$B$14,2,FALSE)</f>
        <v>#N/A</v>
      </c>
      <c r="BU39" s="180" t="str">
        <f t="shared" si="23"/>
        <v/>
      </c>
      <c r="BV39" s="180" t="str">
        <f t="shared" si="24"/>
        <v/>
      </c>
      <c r="BW39" s="180" t="str">
        <f t="shared" si="25"/>
        <v/>
      </c>
      <c r="BX39" s="180">
        <v>0</v>
      </c>
      <c r="BY39" s="201" t="str">
        <f>'LOD &amp; Field blanks'!$M$3</f>
        <v/>
      </c>
      <c r="BZ39" s="201" t="str">
        <f t="shared" si="26"/>
        <v/>
      </c>
      <c r="CA39" s="195" t="str">
        <f t="shared" si="27"/>
        <v/>
      </c>
      <c r="CB39" s="196" t="str">
        <f t="shared" si="28"/>
        <v/>
      </c>
      <c r="CC39" s="204" t="str">
        <f t="shared" si="29"/>
        <v/>
      </c>
      <c r="CD39" s="200" t="str">
        <f t="shared" si="30"/>
        <v>TRUE</v>
      </c>
      <c r="CE39" s="209" t="str">
        <f>'LOD &amp; Field blanks'!$M$4</f>
        <v/>
      </c>
      <c r="CF39" s="210" t="str">
        <f t="shared" si="31"/>
        <v/>
      </c>
      <c r="CG39" s="211" t="str">
        <f t="shared" si="32"/>
        <v/>
      </c>
      <c r="CH39" s="209" t="str">
        <f t="shared" si="33"/>
        <v>TRUE</v>
      </c>
      <c r="CI39" s="220" t="str">
        <f>'LOD &amp; Field blanks'!$M$5</f>
        <v/>
      </c>
      <c r="CJ39" s="221" t="str">
        <f t="shared" si="34"/>
        <v/>
      </c>
      <c r="CK39" s="222" t="str">
        <f t="shared" si="35"/>
        <v/>
      </c>
      <c r="CL39" s="220" t="str">
        <f t="shared" si="36"/>
        <v>TRUE</v>
      </c>
      <c r="CM39" s="226" t="str">
        <f>'LOD &amp; Field blanks'!$M$6</f>
        <v/>
      </c>
      <c r="CN39" s="227" t="str">
        <f t="shared" si="37"/>
        <v/>
      </c>
      <c r="CO39" s="228" t="str">
        <f t="shared" si="38"/>
        <v/>
      </c>
      <c r="CP39" s="226" t="str">
        <f t="shared" si="39"/>
        <v>TRUE</v>
      </c>
    </row>
    <row r="40" spans="1:94" s="62" customFormat="1" ht="45.75" customHeight="1" x14ac:dyDescent="0.2">
      <c r="A40" s="33"/>
      <c r="B40" s="145" t="str">
        <f t="shared" si="9"/>
        <v/>
      </c>
      <c r="C40" s="33"/>
      <c r="D40" s="145" t="str">
        <f t="shared" si="42"/>
        <v/>
      </c>
      <c r="E40" s="35"/>
      <c r="F40" s="22"/>
      <c r="G40" s="30"/>
      <c r="H40" s="30"/>
      <c r="I40" s="130"/>
      <c r="J40" s="176"/>
      <c r="K40" s="176"/>
      <c r="L40" s="176"/>
      <c r="M40" s="132"/>
      <c r="N40" s="33"/>
      <c r="O40" s="33"/>
      <c r="P40" s="26"/>
      <c r="Q40" s="34"/>
      <c r="R40" s="132"/>
      <c r="S40" s="24"/>
      <c r="T40" s="38"/>
      <c r="U40" s="40"/>
      <c r="V40" s="40"/>
      <c r="W40" s="13" t="str">
        <f t="shared" si="10"/>
        <v/>
      </c>
      <c r="X40" s="14" t="str">
        <f t="shared" si="11"/>
        <v/>
      </c>
      <c r="Y40" s="40"/>
      <c r="Z40" s="40"/>
      <c r="AA40" s="13" t="str">
        <f t="shared" si="43"/>
        <v/>
      </c>
      <c r="AB40" s="41"/>
      <c r="AC40" s="41"/>
      <c r="AD40" s="17" t="str">
        <f t="shared" si="40"/>
        <v/>
      </c>
      <c r="AE40" s="15" t="str">
        <f t="shared" si="41"/>
        <v/>
      </c>
      <c r="AF40" s="60" t="str">
        <f t="shared" si="44"/>
        <v/>
      </c>
      <c r="AG40" s="52" t="str">
        <f t="shared" si="45"/>
        <v/>
      </c>
      <c r="AH40" s="45"/>
      <c r="AI40" s="51"/>
      <c r="AJ40" s="50" t="str">
        <f t="shared" si="12"/>
        <v/>
      </c>
      <c r="AK40" s="60" t="str">
        <f t="shared" si="46"/>
        <v/>
      </c>
      <c r="AL40" s="61" t="str">
        <f t="shared" si="13"/>
        <v/>
      </c>
      <c r="AM40" s="52" t="str">
        <f t="shared" si="47"/>
        <v/>
      </c>
      <c r="AN40" s="45"/>
      <c r="AO40" s="51"/>
      <c r="AP40" s="50" t="str">
        <f t="shared" si="14"/>
        <v/>
      </c>
      <c r="AQ40" s="60" t="str">
        <f t="shared" si="48"/>
        <v/>
      </c>
      <c r="AR40" s="61" t="str">
        <f t="shared" si="15"/>
        <v/>
      </c>
      <c r="AS40" s="52" t="str">
        <f t="shared" si="49"/>
        <v/>
      </c>
      <c r="AT40" s="45"/>
      <c r="AU40" s="51"/>
      <c r="AV40" s="50" t="str">
        <f t="shared" si="16"/>
        <v/>
      </c>
      <c r="AW40" s="60" t="str">
        <f t="shared" si="50"/>
        <v/>
      </c>
      <c r="AX40" s="61" t="str">
        <f t="shared" si="17"/>
        <v/>
      </c>
      <c r="AY40" s="52" t="str">
        <f t="shared" si="51"/>
        <v/>
      </c>
      <c r="AZ40" s="297"/>
      <c r="BA40" s="36"/>
      <c r="BB40" s="36"/>
      <c r="BC40" s="36"/>
      <c r="BD40" s="169" t="str">
        <f t="shared" si="18"/>
        <v/>
      </c>
      <c r="BE40" s="260" t="str">
        <f t="shared" si="19"/>
        <v/>
      </c>
      <c r="BF40" s="260" t="str">
        <f t="shared" si="20"/>
        <v/>
      </c>
      <c r="BG40" s="260" t="str">
        <f t="shared" si="21"/>
        <v/>
      </c>
      <c r="BH40" s="260" t="str">
        <f t="shared" si="22"/>
        <v/>
      </c>
      <c r="BI40" s="297"/>
      <c r="BJ40" s="297"/>
      <c r="BN40" s="153" t="e">
        <f>VLOOKUP(A40,'NEPSI sectors'!$A$1:$B$18,2,FALSE)</f>
        <v>#N/A</v>
      </c>
      <c r="BO40" s="164" t="e">
        <f>VLOOKUP(C40,Countries!$A$1:'Countries'!$B$51,2,FALSE)</f>
        <v>#N/A</v>
      </c>
      <c r="BP40" s="153" t="str">
        <f>IF(OR('LOD &amp; Field blanks'!$F$3="no",W40=""),"0",'LOD &amp; Field blanks'!$F$53)</f>
        <v>0</v>
      </c>
      <c r="BQ40" s="153" t="str">
        <f>IF(OR('LOD &amp; Field blanks'!$F$3="no",AI40=""),"0",'LOD &amp; Field blanks'!$H$53)</f>
        <v>0</v>
      </c>
      <c r="BR40" s="153" t="str">
        <f>IF(OR('LOD &amp; Field blanks'!$F$3="no",AO40=""),"0",'LOD &amp; Field blanks'!$I$53)</f>
        <v>0</v>
      </c>
      <c r="BS40" s="153" t="str">
        <f>IF(OR('LOD &amp; Field blanks'!$F$3="no",AU40=""),"0",'LOD &amp; Field blanks'!$J$53)</f>
        <v>0</v>
      </c>
      <c r="BT40" s="153" t="e">
        <f>VLOOKUP('Collection sheet'!BC40,RPE!$A$2:$B$14,2,FALSE)</f>
        <v>#N/A</v>
      </c>
      <c r="BU40" s="180" t="str">
        <f t="shared" si="23"/>
        <v/>
      </c>
      <c r="BV40" s="180" t="str">
        <f t="shared" si="24"/>
        <v/>
      </c>
      <c r="BW40" s="180" t="str">
        <f t="shared" si="25"/>
        <v/>
      </c>
      <c r="BX40" s="180">
        <v>0</v>
      </c>
      <c r="BY40" s="201" t="str">
        <f>'LOD &amp; Field blanks'!$M$3</f>
        <v/>
      </c>
      <c r="BZ40" s="201" t="str">
        <f t="shared" si="26"/>
        <v/>
      </c>
      <c r="CA40" s="195" t="str">
        <f t="shared" si="27"/>
        <v/>
      </c>
      <c r="CB40" s="196" t="str">
        <f t="shared" si="28"/>
        <v/>
      </c>
      <c r="CC40" s="204" t="str">
        <f t="shared" si="29"/>
        <v/>
      </c>
      <c r="CD40" s="200" t="str">
        <f t="shared" si="30"/>
        <v>TRUE</v>
      </c>
      <c r="CE40" s="209" t="str">
        <f>'LOD &amp; Field blanks'!$M$4</f>
        <v/>
      </c>
      <c r="CF40" s="210" t="str">
        <f t="shared" si="31"/>
        <v/>
      </c>
      <c r="CG40" s="211" t="str">
        <f t="shared" si="32"/>
        <v/>
      </c>
      <c r="CH40" s="209" t="str">
        <f t="shared" si="33"/>
        <v>TRUE</v>
      </c>
      <c r="CI40" s="220" t="str">
        <f>'LOD &amp; Field blanks'!$M$5</f>
        <v/>
      </c>
      <c r="CJ40" s="221" t="str">
        <f t="shared" si="34"/>
        <v/>
      </c>
      <c r="CK40" s="222" t="str">
        <f t="shared" si="35"/>
        <v/>
      </c>
      <c r="CL40" s="220" t="str">
        <f t="shared" si="36"/>
        <v>TRUE</v>
      </c>
      <c r="CM40" s="226" t="str">
        <f>'LOD &amp; Field blanks'!$M$6</f>
        <v/>
      </c>
      <c r="CN40" s="227" t="str">
        <f t="shared" si="37"/>
        <v/>
      </c>
      <c r="CO40" s="228" t="str">
        <f t="shared" si="38"/>
        <v/>
      </c>
      <c r="CP40" s="226" t="str">
        <f t="shared" si="39"/>
        <v>TRUE</v>
      </c>
    </row>
    <row r="41" spans="1:94" s="62" customFormat="1" ht="45.75" customHeight="1" x14ac:dyDescent="0.2">
      <c r="A41" s="33"/>
      <c r="B41" s="145" t="str">
        <f t="shared" si="9"/>
        <v/>
      </c>
      <c r="C41" s="33"/>
      <c r="D41" s="145" t="str">
        <f t="shared" si="42"/>
        <v/>
      </c>
      <c r="E41" s="35"/>
      <c r="F41" s="22"/>
      <c r="G41" s="30"/>
      <c r="H41" s="30"/>
      <c r="I41" s="130"/>
      <c r="J41" s="176"/>
      <c r="K41" s="176"/>
      <c r="L41" s="176"/>
      <c r="M41" s="132"/>
      <c r="N41" s="33"/>
      <c r="O41" s="33"/>
      <c r="P41" s="26"/>
      <c r="Q41" s="34"/>
      <c r="R41" s="132"/>
      <c r="S41" s="24"/>
      <c r="T41" s="38"/>
      <c r="U41" s="40"/>
      <c r="V41" s="40"/>
      <c r="W41" s="13" t="str">
        <f t="shared" si="10"/>
        <v/>
      </c>
      <c r="X41" s="14" t="str">
        <f t="shared" si="11"/>
        <v/>
      </c>
      <c r="Y41" s="40"/>
      <c r="Z41" s="40"/>
      <c r="AA41" s="13" t="str">
        <f t="shared" si="43"/>
        <v/>
      </c>
      <c r="AB41" s="41"/>
      <c r="AC41" s="41"/>
      <c r="AD41" s="17" t="str">
        <f t="shared" si="40"/>
        <v/>
      </c>
      <c r="AE41" s="15" t="str">
        <f t="shared" si="41"/>
        <v/>
      </c>
      <c r="AF41" s="60" t="str">
        <f t="shared" si="44"/>
        <v/>
      </c>
      <c r="AG41" s="52" t="str">
        <f t="shared" si="45"/>
        <v/>
      </c>
      <c r="AH41" s="40"/>
      <c r="AI41" s="51"/>
      <c r="AJ41" s="50" t="str">
        <f t="shared" si="12"/>
        <v/>
      </c>
      <c r="AK41" s="60" t="str">
        <f t="shared" si="46"/>
        <v/>
      </c>
      <c r="AL41" s="61" t="str">
        <f t="shared" si="13"/>
        <v/>
      </c>
      <c r="AM41" s="52" t="str">
        <f t="shared" si="47"/>
        <v/>
      </c>
      <c r="AN41" s="40"/>
      <c r="AO41" s="51"/>
      <c r="AP41" s="50" t="str">
        <f t="shared" si="14"/>
        <v/>
      </c>
      <c r="AQ41" s="60" t="str">
        <f t="shared" si="48"/>
        <v/>
      </c>
      <c r="AR41" s="61" t="str">
        <f t="shared" si="15"/>
        <v/>
      </c>
      <c r="AS41" s="52" t="str">
        <f t="shared" si="49"/>
        <v/>
      </c>
      <c r="AT41" s="40"/>
      <c r="AU41" s="51"/>
      <c r="AV41" s="50" t="str">
        <f t="shared" si="16"/>
        <v/>
      </c>
      <c r="AW41" s="60" t="str">
        <f t="shared" si="50"/>
        <v/>
      </c>
      <c r="AX41" s="61" t="str">
        <f t="shared" si="17"/>
        <v/>
      </c>
      <c r="AY41" s="52" t="str">
        <f t="shared" si="51"/>
        <v/>
      </c>
      <c r="AZ41" s="297"/>
      <c r="BA41" s="36"/>
      <c r="BB41" s="36"/>
      <c r="BC41" s="36"/>
      <c r="BD41" s="169" t="str">
        <f t="shared" si="18"/>
        <v/>
      </c>
      <c r="BE41" s="260" t="str">
        <f t="shared" si="19"/>
        <v/>
      </c>
      <c r="BF41" s="260" t="str">
        <f t="shared" si="20"/>
        <v/>
      </c>
      <c r="BG41" s="260" t="str">
        <f t="shared" si="21"/>
        <v/>
      </c>
      <c r="BH41" s="260" t="str">
        <f t="shared" si="22"/>
        <v/>
      </c>
      <c r="BI41" s="297"/>
      <c r="BJ41" s="297"/>
      <c r="BN41" s="153" t="e">
        <f>VLOOKUP(A41,'NEPSI sectors'!$A$1:$B$18,2,FALSE)</f>
        <v>#N/A</v>
      </c>
      <c r="BO41" s="164" t="e">
        <f>VLOOKUP(C41,Countries!$A$1:'Countries'!$B$51,2,FALSE)</f>
        <v>#N/A</v>
      </c>
      <c r="BP41" s="153" t="str">
        <f>IF(OR('LOD &amp; Field blanks'!$F$3="no",W41=""),"0",'LOD &amp; Field blanks'!$F$53)</f>
        <v>0</v>
      </c>
      <c r="BQ41" s="153" t="str">
        <f>IF(OR('LOD &amp; Field blanks'!$F$3="no",AI41=""),"0",'LOD &amp; Field blanks'!$H$53)</f>
        <v>0</v>
      </c>
      <c r="BR41" s="153" t="str">
        <f>IF(OR('LOD &amp; Field blanks'!$F$3="no",AO41=""),"0",'LOD &amp; Field blanks'!$I$53)</f>
        <v>0</v>
      </c>
      <c r="BS41" s="153" t="str">
        <f>IF(OR('LOD &amp; Field blanks'!$F$3="no",AU41=""),"0",'LOD &amp; Field blanks'!$J$53)</f>
        <v>0</v>
      </c>
      <c r="BT41" s="153" t="e">
        <f>VLOOKUP('Collection sheet'!BC41,RPE!$A$2:$B$14,2,FALSE)</f>
        <v>#N/A</v>
      </c>
      <c r="BU41" s="180" t="str">
        <f t="shared" si="23"/>
        <v/>
      </c>
      <c r="BV41" s="180" t="str">
        <f t="shared" si="24"/>
        <v/>
      </c>
      <c r="BW41" s="180" t="str">
        <f t="shared" si="25"/>
        <v/>
      </c>
      <c r="BX41" s="180">
        <v>0</v>
      </c>
      <c r="BY41" s="201" t="str">
        <f>'LOD &amp; Field blanks'!$M$3</f>
        <v/>
      </c>
      <c r="BZ41" s="201" t="str">
        <f t="shared" si="26"/>
        <v/>
      </c>
      <c r="CA41" s="195" t="str">
        <f t="shared" si="27"/>
        <v/>
      </c>
      <c r="CB41" s="196" t="str">
        <f t="shared" si="28"/>
        <v/>
      </c>
      <c r="CC41" s="204" t="str">
        <f t="shared" si="29"/>
        <v/>
      </c>
      <c r="CD41" s="200" t="str">
        <f t="shared" si="30"/>
        <v>TRUE</v>
      </c>
      <c r="CE41" s="209" t="str">
        <f>'LOD &amp; Field blanks'!$M$4</f>
        <v/>
      </c>
      <c r="CF41" s="210" t="str">
        <f t="shared" si="31"/>
        <v/>
      </c>
      <c r="CG41" s="211" t="str">
        <f t="shared" si="32"/>
        <v/>
      </c>
      <c r="CH41" s="209" t="str">
        <f t="shared" si="33"/>
        <v>TRUE</v>
      </c>
      <c r="CI41" s="220" t="str">
        <f>'LOD &amp; Field blanks'!$M$5</f>
        <v/>
      </c>
      <c r="CJ41" s="221" t="str">
        <f t="shared" si="34"/>
        <v/>
      </c>
      <c r="CK41" s="222" t="str">
        <f t="shared" si="35"/>
        <v/>
      </c>
      <c r="CL41" s="220" t="str">
        <f t="shared" si="36"/>
        <v>TRUE</v>
      </c>
      <c r="CM41" s="226" t="str">
        <f>'LOD &amp; Field blanks'!$M$6</f>
        <v/>
      </c>
      <c r="CN41" s="227" t="str">
        <f t="shared" si="37"/>
        <v/>
      </c>
      <c r="CO41" s="228" t="str">
        <f t="shared" si="38"/>
        <v/>
      </c>
      <c r="CP41" s="226" t="str">
        <f t="shared" si="39"/>
        <v>TRUE</v>
      </c>
    </row>
    <row r="42" spans="1:94" s="62" customFormat="1" ht="45.75" customHeight="1" x14ac:dyDescent="0.2">
      <c r="A42" s="33"/>
      <c r="B42" s="145" t="str">
        <f t="shared" si="9"/>
        <v/>
      </c>
      <c r="C42" s="33"/>
      <c r="D42" s="145" t="str">
        <f t="shared" si="42"/>
        <v/>
      </c>
      <c r="E42" s="35"/>
      <c r="F42" s="22"/>
      <c r="G42" s="30"/>
      <c r="H42" s="30"/>
      <c r="I42" s="130"/>
      <c r="J42" s="176"/>
      <c r="K42" s="176"/>
      <c r="L42" s="176"/>
      <c r="M42" s="132"/>
      <c r="N42" s="33"/>
      <c r="O42" s="33"/>
      <c r="P42" s="26"/>
      <c r="Q42" s="34"/>
      <c r="R42" s="132"/>
      <c r="S42" s="24"/>
      <c r="T42" s="38"/>
      <c r="U42" s="40"/>
      <c r="V42" s="40"/>
      <c r="W42" s="13" t="str">
        <f t="shared" si="10"/>
        <v/>
      </c>
      <c r="X42" s="14" t="str">
        <f t="shared" si="11"/>
        <v/>
      </c>
      <c r="Y42" s="40"/>
      <c r="Z42" s="40"/>
      <c r="AA42" s="13" t="str">
        <f t="shared" si="43"/>
        <v/>
      </c>
      <c r="AB42" s="41"/>
      <c r="AC42" s="41"/>
      <c r="AD42" s="17" t="str">
        <f t="shared" si="40"/>
        <v/>
      </c>
      <c r="AE42" s="15" t="str">
        <f t="shared" si="41"/>
        <v/>
      </c>
      <c r="AF42" s="60" t="str">
        <f t="shared" si="44"/>
        <v/>
      </c>
      <c r="AG42" s="52" t="str">
        <f t="shared" si="45"/>
        <v/>
      </c>
      <c r="AH42" s="40"/>
      <c r="AI42" s="51"/>
      <c r="AJ42" s="50" t="str">
        <f t="shared" si="12"/>
        <v/>
      </c>
      <c r="AK42" s="60" t="str">
        <f t="shared" si="46"/>
        <v/>
      </c>
      <c r="AL42" s="61" t="str">
        <f t="shared" si="13"/>
        <v/>
      </c>
      <c r="AM42" s="52" t="str">
        <f t="shared" si="47"/>
        <v/>
      </c>
      <c r="AN42" s="40"/>
      <c r="AO42" s="51"/>
      <c r="AP42" s="50" t="str">
        <f t="shared" si="14"/>
        <v/>
      </c>
      <c r="AQ42" s="60" t="str">
        <f t="shared" si="48"/>
        <v/>
      </c>
      <c r="AR42" s="61" t="str">
        <f t="shared" si="15"/>
        <v/>
      </c>
      <c r="AS42" s="52" t="str">
        <f t="shared" si="49"/>
        <v/>
      </c>
      <c r="AT42" s="40"/>
      <c r="AU42" s="51"/>
      <c r="AV42" s="50" t="str">
        <f t="shared" si="16"/>
        <v/>
      </c>
      <c r="AW42" s="60" t="str">
        <f t="shared" si="50"/>
        <v/>
      </c>
      <c r="AX42" s="61" t="str">
        <f t="shared" si="17"/>
        <v/>
      </c>
      <c r="AY42" s="52" t="str">
        <f t="shared" si="51"/>
        <v/>
      </c>
      <c r="AZ42" s="297"/>
      <c r="BA42" s="36"/>
      <c r="BB42" s="36"/>
      <c r="BC42" s="36"/>
      <c r="BD42" s="169" t="str">
        <f t="shared" si="18"/>
        <v/>
      </c>
      <c r="BE42" s="260" t="str">
        <f t="shared" si="19"/>
        <v/>
      </c>
      <c r="BF42" s="260" t="str">
        <f t="shared" si="20"/>
        <v/>
      </c>
      <c r="BG42" s="260" t="str">
        <f t="shared" si="21"/>
        <v/>
      </c>
      <c r="BH42" s="260" t="str">
        <f t="shared" si="22"/>
        <v/>
      </c>
      <c r="BI42" s="297"/>
      <c r="BJ42" s="297"/>
      <c r="BN42" s="153" t="e">
        <f>VLOOKUP(A42,'NEPSI sectors'!$A$1:$B$18,2,FALSE)</f>
        <v>#N/A</v>
      </c>
      <c r="BO42" s="164" t="e">
        <f>VLOOKUP(C42,Countries!$A$1:'Countries'!$B$51,2,FALSE)</f>
        <v>#N/A</v>
      </c>
      <c r="BP42" s="153" t="str">
        <f>IF(OR('LOD &amp; Field blanks'!$F$3="no",W42=""),"0",'LOD &amp; Field blanks'!$F$53)</f>
        <v>0</v>
      </c>
      <c r="BQ42" s="153" t="str">
        <f>IF(OR('LOD &amp; Field blanks'!$F$3="no",AI42=""),"0",'LOD &amp; Field blanks'!$H$53)</f>
        <v>0</v>
      </c>
      <c r="BR42" s="153" t="str">
        <f>IF(OR('LOD &amp; Field blanks'!$F$3="no",AO42=""),"0",'LOD &amp; Field blanks'!$I$53)</f>
        <v>0</v>
      </c>
      <c r="BS42" s="153" t="str">
        <f>IF(OR('LOD &amp; Field blanks'!$F$3="no",AU42=""),"0",'LOD &amp; Field blanks'!$J$53)</f>
        <v>0</v>
      </c>
      <c r="BT42" s="153" t="e">
        <f>VLOOKUP('Collection sheet'!BC42,RPE!$A$2:$B$14,2,FALSE)</f>
        <v>#N/A</v>
      </c>
      <c r="BU42" s="180" t="str">
        <f t="shared" si="23"/>
        <v/>
      </c>
      <c r="BV42" s="180" t="str">
        <f t="shared" si="24"/>
        <v/>
      </c>
      <c r="BW42" s="180" t="str">
        <f t="shared" si="25"/>
        <v/>
      </c>
      <c r="BX42" s="180">
        <v>0</v>
      </c>
      <c r="BY42" s="201" t="str">
        <f>'LOD &amp; Field blanks'!$M$3</f>
        <v/>
      </c>
      <c r="BZ42" s="201" t="str">
        <f t="shared" si="26"/>
        <v/>
      </c>
      <c r="CA42" s="195" t="str">
        <f t="shared" si="27"/>
        <v/>
      </c>
      <c r="CB42" s="196" t="str">
        <f t="shared" si="28"/>
        <v/>
      </c>
      <c r="CC42" s="204" t="str">
        <f t="shared" si="29"/>
        <v/>
      </c>
      <c r="CD42" s="200" t="str">
        <f t="shared" si="30"/>
        <v>TRUE</v>
      </c>
      <c r="CE42" s="209" t="str">
        <f>'LOD &amp; Field blanks'!$M$4</f>
        <v/>
      </c>
      <c r="CF42" s="210" t="str">
        <f t="shared" si="31"/>
        <v/>
      </c>
      <c r="CG42" s="211" t="str">
        <f t="shared" si="32"/>
        <v/>
      </c>
      <c r="CH42" s="209" t="str">
        <f t="shared" si="33"/>
        <v>TRUE</v>
      </c>
      <c r="CI42" s="220" t="str">
        <f>'LOD &amp; Field blanks'!$M$5</f>
        <v/>
      </c>
      <c r="CJ42" s="221" t="str">
        <f t="shared" si="34"/>
        <v/>
      </c>
      <c r="CK42" s="222" t="str">
        <f t="shared" si="35"/>
        <v/>
      </c>
      <c r="CL42" s="220" t="str">
        <f t="shared" si="36"/>
        <v>TRUE</v>
      </c>
      <c r="CM42" s="226" t="str">
        <f>'LOD &amp; Field blanks'!$M$6</f>
        <v/>
      </c>
      <c r="CN42" s="227" t="str">
        <f t="shared" si="37"/>
        <v/>
      </c>
      <c r="CO42" s="228" t="str">
        <f t="shared" si="38"/>
        <v/>
      </c>
      <c r="CP42" s="226" t="str">
        <f t="shared" si="39"/>
        <v>TRUE</v>
      </c>
    </row>
    <row r="43" spans="1:94" s="62" customFormat="1" ht="45.75" customHeight="1" x14ac:dyDescent="0.2">
      <c r="A43" s="33"/>
      <c r="B43" s="145" t="str">
        <f t="shared" si="9"/>
        <v/>
      </c>
      <c r="C43" s="33"/>
      <c r="D43" s="145" t="str">
        <f t="shared" si="42"/>
        <v/>
      </c>
      <c r="E43" s="35"/>
      <c r="F43" s="22"/>
      <c r="G43" s="30"/>
      <c r="H43" s="30"/>
      <c r="I43" s="130"/>
      <c r="J43" s="176"/>
      <c r="K43" s="176"/>
      <c r="L43" s="176"/>
      <c r="M43" s="132"/>
      <c r="N43" s="33"/>
      <c r="O43" s="33"/>
      <c r="P43" s="26"/>
      <c r="Q43" s="34"/>
      <c r="R43" s="132"/>
      <c r="S43" s="24"/>
      <c r="T43" s="38"/>
      <c r="U43" s="40"/>
      <c r="V43" s="40"/>
      <c r="W43" s="13" t="str">
        <f t="shared" si="10"/>
        <v/>
      </c>
      <c r="X43" s="14" t="str">
        <f t="shared" si="11"/>
        <v/>
      </c>
      <c r="Y43" s="40"/>
      <c r="Z43" s="40"/>
      <c r="AA43" s="13" t="str">
        <f t="shared" si="43"/>
        <v/>
      </c>
      <c r="AB43" s="41"/>
      <c r="AC43" s="41"/>
      <c r="AD43" s="17" t="str">
        <f t="shared" si="40"/>
        <v/>
      </c>
      <c r="AE43" s="15" t="str">
        <f t="shared" si="41"/>
        <v/>
      </c>
      <c r="AF43" s="60" t="str">
        <f t="shared" si="44"/>
        <v/>
      </c>
      <c r="AG43" s="52" t="str">
        <f t="shared" si="45"/>
        <v/>
      </c>
      <c r="AH43" s="40"/>
      <c r="AI43" s="51"/>
      <c r="AJ43" s="50" t="str">
        <f t="shared" si="12"/>
        <v/>
      </c>
      <c r="AK43" s="60" t="str">
        <f t="shared" si="46"/>
        <v/>
      </c>
      <c r="AL43" s="61" t="str">
        <f t="shared" si="13"/>
        <v/>
      </c>
      <c r="AM43" s="52" t="str">
        <f t="shared" si="47"/>
        <v/>
      </c>
      <c r="AN43" s="40"/>
      <c r="AO43" s="51"/>
      <c r="AP43" s="50" t="str">
        <f t="shared" si="14"/>
        <v/>
      </c>
      <c r="AQ43" s="60" t="str">
        <f t="shared" si="48"/>
        <v/>
      </c>
      <c r="AR43" s="61" t="str">
        <f t="shared" si="15"/>
        <v/>
      </c>
      <c r="AS43" s="52" t="str">
        <f t="shared" si="49"/>
        <v/>
      </c>
      <c r="AT43" s="40"/>
      <c r="AU43" s="51"/>
      <c r="AV43" s="50" t="str">
        <f t="shared" si="16"/>
        <v/>
      </c>
      <c r="AW43" s="60" t="str">
        <f t="shared" si="50"/>
        <v/>
      </c>
      <c r="AX43" s="61" t="str">
        <f t="shared" si="17"/>
        <v/>
      </c>
      <c r="AY43" s="52" t="str">
        <f t="shared" si="51"/>
        <v/>
      </c>
      <c r="AZ43" s="297"/>
      <c r="BA43" s="36"/>
      <c r="BB43" s="36"/>
      <c r="BC43" s="36"/>
      <c r="BD43" s="169" t="str">
        <f t="shared" si="18"/>
        <v/>
      </c>
      <c r="BE43" s="260" t="str">
        <f t="shared" si="19"/>
        <v/>
      </c>
      <c r="BF43" s="260" t="str">
        <f t="shared" si="20"/>
        <v/>
      </c>
      <c r="BG43" s="260" t="str">
        <f t="shared" si="21"/>
        <v/>
      </c>
      <c r="BH43" s="260" t="str">
        <f t="shared" si="22"/>
        <v/>
      </c>
      <c r="BI43" s="297"/>
      <c r="BJ43" s="297"/>
      <c r="BN43" s="153" t="e">
        <f>VLOOKUP(A43,'NEPSI sectors'!$A$1:$B$18,2,FALSE)</f>
        <v>#N/A</v>
      </c>
      <c r="BO43" s="164" t="e">
        <f>VLOOKUP(C43,Countries!$A$1:'Countries'!$B$51,2,FALSE)</f>
        <v>#N/A</v>
      </c>
      <c r="BP43" s="153" t="str">
        <f>IF(OR('LOD &amp; Field blanks'!$F$3="no",W43=""),"0",'LOD &amp; Field blanks'!$F$53)</f>
        <v>0</v>
      </c>
      <c r="BQ43" s="153" t="str">
        <f>IF(OR('LOD &amp; Field blanks'!$F$3="no",AI43=""),"0",'LOD &amp; Field blanks'!$H$53)</f>
        <v>0</v>
      </c>
      <c r="BR43" s="153" t="str">
        <f>IF(OR('LOD &amp; Field blanks'!$F$3="no",AO43=""),"0",'LOD &amp; Field blanks'!$I$53)</f>
        <v>0</v>
      </c>
      <c r="BS43" s="153" t="str">
        <f>IF(OR('LOD &amp; Field blanks'!$F$3="no",AU43=""),"0",'LOD &amp; Field blanks'!$J$53)</f>
        <v>0</v>
      </c>
      <c r="BT43" s="153" t="e">
        <f>VLOOKUP('Collection sheet'!BC43,RPE!$A$2:$B$14,2,FALSE)</f>
        <v>#N/A</v>
      </c>
      <c r="BU43" s="180" t="str">
        <f t="shared" si="23"/>
        <v/>
      </c>
      <c r="BV43" s="180" t="str">
        <f t="shared" si="24"/>
        <v/>
      </c>
      <c r="BW43" s="180" t="str">
        <f t="shared" si="25"/>
        <v/>
      </c>
      <c r="BX43" s="180">
        <v>0</v>
      </c>
      <c r="BY43" s="201" t="str">
        <f>'LOD &amp; Field blanks'!$M$3</f>
        <v/>
      </c>
      <c r="BZ43" s="201" t="str">
        <f t="shared" si="26"/>
        <v/>
      </c>
      <c r="CA43" s="195" t="str">
        <f t="shared" si="27"/>
        <v/>
      </c>
      <c r="CB43" s="196" t="str">
        <f t="shared" si="28"/>
        <v/>
      </c>
      <c r="CC43" s="204" t="str">
        <f t="shared" si="29"/>
        <v/>
      </c>
      <c r="CD43" s="200" t="str">
        <f t="shared" si="30"/>
        <v>TRUE</v>
      </c>
      <c r="CE43" s="209" t="str">
        <f>'LOD &amp; Field blanks'!$M$4</f>
        <v/>
      </c>
      <c r="CF43" s="210" t="str">
        <f t="shared" si="31"/>
        <v/>
      </c>
      <c r="CG43" s="211" t="str">
        <f t="shared" si="32"/>
        <v/>
      </c>
      <c r="CH43" s="209" t="str">
        <f t="shared" si="33"/>
        <v>TRUE</v>
      </c>
      <c r="CI43" s="220" t="str">
        <f>'LOD &amp; Field blanks'!$M$5</f>
        <v/>
      </c>
      <c r="CJ43" s="221" t="str">
        <f t="shared" si="34"/>
        <v/>
      </c>
      <c r="CK43" s="222" t="str">
        <f t="shared" si="35"/>
        <v/>
      </c>
      <c r="CL43" s="220" t="str">
        <f t="shared" si="36"/>
        <v>TRUE</v>
      </c>
      <c r="CM43" s="226" t="str">
        <f>'LOD &amp; Field blanks'!$M$6</f>
        <v/>
      </c>
      <c r="CN43" s="227" t="str">
        <f t="shared" si="37"/>
        <v/>
      </c>
      <c r="CO43" s="228" t="str">
        <f t="shared" si="38"/>
        <v/>
      </c>
      <c r="CP43" s="226" t="str">
        <f t="shared" si="39"/>
        <v>TRUE</v>
      </c>
    </row>
    <row r="44" spans="1:94" s="62" customFormat="1" ht="45.75" customHeight="1" x14ac:dyDescent="0.2">
      <c r="A44" s="33"/>
      <c r="B44" s="145" t="str">
        <f t="shared" si="9"/>
        <v/>
      </c>
      <c r="C44" s="33"/>
      <c r="D44" s="145" t="str">
        <f t="shared" si="42"/>
        <v/>
      </c>
      <c r="E44" s="35"/>
      <c r="F44" s="22"/>
      <c r="G44" s="30"/>
      <c r="H44" s="30"/>
      <c r="I44" s="130"/>
      <c r="J44" s="176"/>
      <c r="K44" s="176"/>
      <c r="L44" s="176"/>
      <c r="M44" s="132"/>
      <c r="N44" s="33"/>
      <c r="O44" s="33"/>
      <c r="P44" s="26"/>
      <c r="Q44" s="34"/>
      <c r="R44" s="132"/>
      <c r="S44" s="24"/>
      <c r="T44" s="38"/>
      <c r="U44" s="40"/>
      <c r="V44" s="40"/>
      <c r="W44" s="13" t="str">
        <f t="shared" si="10"/>
        <v/>
      </c>
      <c r="X44" s="14" t="str">
        <f t="shared" si="11"/>
        <v/>
      </c>
      <c r="Y44" s="40"/>
      <c r="Z44" s="40"/>
      <c r="AA44" s="13" t="str">
        <f t="shared" si="43"/>
        <v/>
      </c>
      <c r="AB44" s="41"/>
      <c r="AC44" s="41"/>
      <c r="AD44" s="17" t="str">
        <f t="shared" si="40"/>
        <v/>
      </c>
      <c r="AE44" s="15" t="str">
        <f t="shared" si="41"/>
        <v/>
      </c>
      <c r="AF44" s="60" t="str">
        <f t="shared" si="44"/>
        <v/>
      </c>
      <c r="AG44" s="52" t="str">
        <f t="shared" si="45"/>
        <v/>
      </c>
      <c r="AH44" s="40"/>
      <c r="AI44" s="51"/>
      <c r="AJ44" s="50" t="str">
        <f t="shared" si="12"/>
        <v/>
      </c>
      <c r="AK44" s="60" t="str">
        <f t="shared" si="46"/>
        <v/>
      </c>
      <c r="AL44" s="61" t="str">
        <f t="shared" si="13"/>
        <v/>
      </c>
      <c r="AM44" s="52" t="str">
        <f t="shared" si="47"/>
        <v/>
      </c>
      <c r="AN44" s="40"/>
      <c r="AO44" s="51"/>
      <c r="AP44" s="50" t="str">
        <f t="shared" si="14"/>
        <v/>
      </c>
      <c r="AQ44" s="60" t="str">
        <f t="shared" si="48"/>
        <v/>
      </c>
      <c r="AR44" s="61" t="str">
        <f t="shared" si="15"/>
        <v/>
      </c>
      <c r="AS44" s="52" t="str">
        <f t="shared" si="49"/>
        <v/>
      </c>
      <c r="AT44" s="40"/>
      <c r="AU44" s="51"/>
      <c r="AV44" s="50" t="str">
        <f t="shared" si="16"/>
        <v/>
      </c>
      <c r="AW44" s="60" t="str">
        <f t="shared" si="50"/>
        <v/>
      </c>
      <c r="AX44" s="61" t="str">
        <f t="shared" si="17"/>
        <v/>
      </c>
      <c r="AY44" s="52" t="str">
        <f t="shared" si="51"/>
        <v/>
      </c>
      <c r="AZ44" s="297"/>
      <c r="BA44" s="36"/>
      <c r="BB44" s="36"/>
      <c r="BC44" s="36"/>
      <c r="BD44" s="169" t="str">
        <f t="shared" si="18"/>
        <v/>
      </c>
      <c r="BE44" s="260" t="str">
        <f t="shared" si="19"/>
        <v/>
      </c>
      <c r="BF44" s="260" t="str">
        <f t="shared" si="20"/>
        <v/>
      </c>
      <c r="BG44" s="260" t="str">
        <f t="shared" si="21"/>
        <v/>
      </c>
      <c r="BH44" s="260" t="str">
        <f t="shared" si="22"/>
        <v/>
      </c>
      <c r="BI44" s="297"/>
      <c r="BJ44" s="297"/>
      <c r="BN44" s="153" t="e">
        <f>VLOOKUP(A44,'NEPSI sectors'!$A$1:$B$18,2,FALSE)</f>
        <v>#N/A</v>
      </c>
      <c r="BO44" s="164" t="e">
        <f>VLOOKUP(C44,Countries!$A$1:'Countries'!$B$51,2,FALSE)</f>
        <v>#N/A</v>
      </c>
      <c r="BP44" s="153" t="str">
        <f>IF(OR('LOD &amp; Field blanks'!$F$3="no",W44=""),"0",'LOD &amp; Field blanks'!$F$53)</f>
        <v>0</v>
      </c>
      <c r="BQ44" s="153" t="str">
        <f>IF(OR('LOD &amp; Field blanks'!$F$3="no",AI44=""),"0",'LOD &amp; Field blanks'!$H$53)</f>
        <v>0</v>
      </c>
      <c r="BR44" s="153" t="str">
        <f>IF(OR('LOD &amp; Field blanks'!$F$3="no",AO44=""),"0",'LOD &amp; Field blanks'!$I$53)</f>
        <v>0</v>
      </c>
      <c r="BS44" s="153" t="str">
        <f>IF(OR('LOD &amp; Field blanks'!$F$3="no",AU44=""),"0",'LOD &amp; Field blanks'!$J$53)</f>
        <v>0</v>
      </c>
      <c r="BT44" s="153" t="e">
        <f>VLOOKUP('Collection sheet'!BC44,RPE!$A$2:$B$14,2,FALSE)</f>
        <v>#N/A</v>
      </c>
      <c r="BU44" s="180" t="str">
        <f t="shared" si="23"/>
        <v/>
      </c>
      <c r="BV44" s="180" t="str">
        <f t="shared" si="24"/>
        <v/>
      </c>
      <c r="BW44" s="180" t="str">
        <f t="shared" si="25"/>
        <v/>
      </c>
      <c r="BX44" s="180">
        <v>0</v>
      </c>
      <c r="BY44" s="201" t="str">
        <f>'LOD &amp; Field blanks'!$M$3</f>
        <v/>
      </c>
      <c r="BZ44" s="201" t="str">
        <f t="shared" si="26"/>
        <v/>
      </c>
      <c r="CA44" s="195" t="str">
        <f t="shared" si="27"/>
        <v/>
      </c>
      <c r="CB44" s="196" t="str">
        <f t="shared" si="28"/>
        <v/>
      </c>
      <c r="CC44" s="204" t="str">
        <f t="shared" si="29"/>
        <v/>
      </c>
      <c r="CD44" s="200" t="str">
        <f t="shared" si="30"/>
        <v>TRUE</v>
      </c>
      <c r="CE44" s="209" t="str">
        <f>'LOD &amp; Field blanks'!$M$4</f>
        <v/>
      </c>
      <c r="CF44" s="210" t="str">
        <f t="shared" si="31"/>
        <v/>
      </c>
      <c r="CG44" s="211" t="str">
        <f t="shared" si="32"/>
        <v/>
      </c>
      <c r="CH44" s="209" t="str">
        <f t="shared" si="33"/>
        <v>TRUE</v>
      </c>
      <c r="CI44" s="220" t="str">
        <f>'LOD &amp; Field blanks'!$M$5</f>
        <v/>
      </c>
      <c r="CJ44" s="221" t="str">
        <f t="shared" si="34"/>
        <v/>
      </c>
      <c r="CK44" s="222" t="str">
        <f t="shared" si="35"/>
        <v/>
      </c>
      <c r="CL44" s="220" t="str">
        <f t="shared" si="36"/>
        <v>TRUE</v>
      </c>
      <c r="CM44" s="226" t="str">
        <f>'LOD &amp; Field blanks'!$M$6</f>
        <v/>
      </c>
      <c r="CN44" s="227" t="str">
        <f t="shared" si="37"/>
        <v/>
      </c>
      <c r="CO44" s="228" t="str">
        <f t="shared" si="38"/>
        <v/>
      </c>
      <c r="CP44" s="226" t="str">
        <f t="shared" si="39"/>
        <v>TRUE</v>
      </c>
    </row>
    <row r="45" spans="1:94" s="62" customFormat="1" ht="45.75" customHeight="1" x14ac:dyDescent="0.2">
      <c r="A45" s="33"/>
      <c r="B45" s="145" t="str">
        <f t="shared" si="9"/>
        <v/>
      </c>
      <c r="C45" s="33"/>
      <c r="D45" s="145" t="str">
        <f t="shared" si="42"/>
        <v/>
      </c>
      <c r="E45" s="35"/>
      <c r="F45" s="22"/>
      <c r="G45" s="30"/>
      <c r="H45" s="30"/>
      <c r="I45" s="130"/>
      <c r="J45" s="176"/>
      <c r="K45" s="176"/>
      <c r="L45" s="176"/>
      <c r="M45" s="132"/>
      <c r="N45" s="33"/>
      <c r="O45" s="33"/>
      <c r="P45" s="26"/>
      <c r="Q45" s="34"/>
      <c r="R45" s="132"/>
      <c r="S45" s="24"/>
      <c r="T45" s="38"/>
      <c r="U45" s="40"/>
      <c r="V45" s="40"/>
      <c r="W45" s="13" t="str">
        <f t="shared" si="10"/>
        <v/>
      </c>
      <c r="X45" s="14" t="str">
        <f t="shared" si="11"/>
        <v/>
      </c>
      <c r="Y45" s="40"/>
      <c r="Z45" s="40"/>
      <c r="AA45" s="13" t="str">
        <f t="shared" si="43"/>
        <v/>
      </c>
      <c r="AB45" s="41"/>
      <c r="AC45" s="41"/>
      <c r="AD45" s="17" t="str">
        <f t="shared" si="40"/>
        <v/>
      </c>
      <c r="AE45" s="15" t="str">
        <f t="shared" si="41"/>
        <v/>
      </c>
      <c r="AF45" s="60" t="str">
        <f t="shared" si="44"/>
        <v/>
      </c>
      <c r="AG45" s="52" t="str">
        <f t="shared" si="45"/>
        <v/>
      </c>
      <c r="AH45" s="40"/>
      <c r="AI45" s="51"/>
      <c r="AJ45" s="50" t="str">
        <f t="shared" si="12"/>
        <v/>
      </c>
      <c r="AK45" s="60" t="str">
        <f t="shared" si="46"/>
        <v/>
      </c>
      <c r="AL45" s="61" t="str">
        <f t="shared" si="13"/>
        <v/>
      </c>
      <c r="AM45" s="52" t="str">
        <f t="shared" si="47"/>
        <v/>
      </c>
      <c r="AN45" s="40"/>
      <c r="AO45" s="51"/>
      <c r="AP45" s="50" t="str">
        <f t="shared" si="14"/>
        <v/>
      </c>
      <c r="AQ45" s="60" t="str">
        <f t="shared" si="48"/>
        <v/>
      </c>
      <c r="AR45" s="61" t="str">
        <f t="shared" si="15"/>
        <v/>
      </c>
      <c r="AS45" s="52" t="str">
        <f t="shared" si="49"/>
        <v/>
      </c>
      <c r="AT45" s="40"/>
      <c r="AU45" s="51"/>
      <c r="AV45" s="50" t="str">
        <f t="shared" si="16"/>
        <v/>
      </c>
      <c r="AW45" s="60" t="str">
        <f t="shared" si="50"/>
        <v/>
      </c>
      <c r="AX45" s="61" t="str">
        <f t="shared" si="17"/>
        <v/>
      </c>
      <c r="AY45" s="52" t="str">
        <f t="shared" si="51"/>
        <v/>
      </c>
      <c r="AZ45" s="297"/>
      <c r="BA45" s="36"/>
      <c r="BB45" s="36"/>
      <c r="BC45" s="36"/>
      <c r="BD45" s="169" t="str">
        <f t="shared" si="18"/>
        <v/>
      </c>
      <c r="BE45" s="260" t="str">
        <f t="shared" si="19"/>
        <v/>
      </c>
      <c r="BF45" s="260" t="str">
        <f t="shared" si="20"/>
        <v/>
      </c>
      <c r="BG45" s="260" t="str">
        <f t="shared" si="21"/>
        <v/>
      </c>
      <c r="BH45" s="260" t="str">
        <f t="shared" si="22"/>
        <v/>
      </c>
      <c r="BI45" s="297"/>
      <c r="BJ45" s="297"/>
      <c r="BN45" s="153" t="e">
        <f>VLOOKUP(A45,'NEPSI sectors'!$A$1:$B$18,2,FALSE)</f>
        <v>#N/A</v>
      </c>
      <c r="BO45" s="164" t="e">
        <f>VLOOKUP(C45,Countries!$A$1:'Countries'!$B$51,2,FALSE)</f>
        <v>#N/A</v>
      </c>
      <c r="BP45" s="153" t="str">
        <f>IF(OR('LOD &amp; Field blanks'!$F$3="no",W45=""),"0",'LOD &amp; Field blanks'!$F$53)</f>
        <v>0</v>
      </c>
      <c r="BQ45" s="153" t="str">
        <f>IF(OR('LOD &amp; Field blanks'!$F$3="no",AI45=""),"0",'LOD &amp; Field blanks'!$H$53)</f>
        <v>0</v>
      </c>
      <c r="BR45" s="153" t="str">
        <f>IF(OR('LOD &amp; Field blanks'!$F$3="no",AO45=""),"0",'LOD &amp; Field blanks'!$I$53)</f>
        <v>0</v>
      </c>
      <c r="BS45" s="153" t="str">
        <f>IF(OR('LOD &amp; Field blanks'!$F$3="no",AU45=""),"0",'LOD &amp; Field blanks'!$J$53)</f>
        <v>0</v>
      </c>
      <c r="BT45" s="153" t="e">
        <f>VLOOKUP('Collection sheet'!BC45,RPE!$A$2:$B$14,2,FALSE)</f>
        <v>#N/A</v>
      </c>
      <c r="BU45" s="180" t="str">
        <f t="shared" si="23"/>
        <v/>
      </c>
      <c r="BV45" s="180" t="str">
        <f t="shared" si="24"/>
        <v/>
      </c>
      <c r="BW45" s="180" t="str">
        <f t="shared" si="25"/>
        <v/>
      </c>
      <c r="BX45" s="180">
        <v>0</v>
      </c>
      <c r="BY45" s="201" t="str">
        <f>'LOD &amp; Field blanks'!$M$3</f>
        <v/>
      </c>
      <c r="BZ45" s="201" t="str">
        <f t="shared" si="26"/>
        <v/>
      </c>
      <c r="CA45" s="195" t="str">
        <f t="shared" si="27"/>
        <v/>
      </c>
      <c r="CB45" s="196" t="str">
        <f t="shared" si="28"/>
        <v/>
      </c>
      <c r="CC45" s="204" t="str">
        <f t="shared" si="29"/>
        <v/>
      </c>
      <c r="CD45" s="200" t="str">
        <f t="shared" si="30"/>
        <v>TRUE</v>
      </c>
      <c r="CE45" s="209" t="str">
        <f>'LOD &amp; Field blanks'!$M$4</f>
        <v/>
      </c>
      <c r="CF45" s="210" t="str">
        <f t="shared" si="31"/>
        <v/>
      </c>
      <c r="CG45" s="211" t="str">
        <f t="shared" si="32"/>
        <v/>
      </c>
      <c r="CH45" s="209" t="str">
        <f t="shared" si="33"/>
        <v>TRUE</v>
      </c>
      <c r="CI45" s="220" t="str">
        <f>'LOD &amp; Field blanks'!$M$5</f>
        <v/>
      </c>
      <c r="CJ45" s="221" t="str">
        <f t="shared" si="34"/>
        <v/>
      </c>
      <c r="CK45" s="222" t="str">
        <f t="shared" si="35"/>
        <v/>
      </c>
      <c r="CL45" s="220" t="str">
        <f t="shared" si="36"/>
        <v>TRUE</v>
      </c>
      <c r="CM45" s="226" t="str">
        <f>'LOD &amp; Field blanks'!$M$6</f>
        <v/>
      </c>
      <c r="CN45" s="227" t="str">
        <f t="shared" si="37"/>
        <v/>
      </c>
      <c r="CO45" s="228" t="str">
        <f t="shared" si="38"/>
        <v/>
      </c>
      <c r="CP45" s="226" t="str">
        <f t="shared" si="39"/>
        <v>TRUE</v>
      </c>
    </row>
    <row r="46" spans="1:94" s="62" customFormat="1" ht="45.75" customHeight="1" x14ac:dyDescent="0.2">
      <c r="A46" s="33"/>
      <c r="B46" s="145" t="str">
        <f t="shared" si="9"/>
        <v/>
      </c>
      <c r="C46" s="33"/>
      <c r="D46" s="145" t="str">
        <f t="shared" si="42"/>
        <v/>
      </c>
      <c r="E46" s="35"/>
      <c r="F46" s="22"/>
      <c r="G46" s="30"/>
      <c r="H46" s="30"/>
      <c r="I46" s="130"/>
      <c r="J46" s="176"/>
      <c r="K46" s="176"/>
      <c r="L46" s="176"/>
      <c r="M46" s="132"/>
      <c r="N46" s="33"/>
      <c r="O46" s="33"/>
      <c r="P46" s="26"/>
      <c r="Q46" s="34"/>
      <c r="R46" s="132"/>
      <c r="S46" s="24"/>
      <c r="T46" s="38"/>
      <c r="U46" s="40"/>
      <c r="V46" s="40"/>
      <c r="W46" s="13" t="str">
        <f t="shared" si="10"/>
        <v/>
      </c>
      <c r="X46" s="14" t="str">
        <f t="shared" si="11"/>
        <v/>
      </c>
      <c r="Y46" s="40"/>
      <c r="Z46" s="40"/>
      <c r="AA46" s="13" t="str">
        <f t="shared" si="43"/>
        <v/>
      </c>
      <c r="AB46" s="41"/>
      <c r="AC46" s="41"/>
      <c r="AD46" s="17" t="str">
        <f t="shared" si="40"/>
        <v/>
      </c>
      <c r="AE46" s="15" t="str">
        <f t="shared" si="41"/>
        <v/>
      </c>
      <c r="AF46" s="60" t="str">
        <f t="shared" si="44"/>
        <v/>
      </c>
      <c r="AG46" s="52" t="str">
        <f t="shared" si="45"/>
        <v/>
      </c>
      <c r="AH46" s="40"/>
      <c r="AI46" s="51"/>
      <c r="AJ46" s="50" t="str">
        <f t="shared" si="12"/>
        <v/>
      </c>
      <c r="AK46" s="60" t="str">
        <f t="shared" si="46"/>
        <v/>
      </c>
      <c r="AL46" s="61" t="str">
        <f t="shared" si="13"/>
        <v/>
      </c>
      <c r="AM46" s="52" t="str">
        <f t="shared" si="47"/>
        <v/>
      </c>
      <c r="AN46" s="40"/>
      <c r="AO46" s="51"/>
      <c r="AP46" s="50" t="str">
        <f t="shared" si="14"/>
        <v/>
      </c>
      <c r="AQ46" s="60" t="str">
        <f t="shared" si="48"/>
        <v/>
      </c>
      <c r="AR46" s="61" t="str">
        <f t="shared" si="15"/>
        <v/>
      </c>
      <c r="AS46" s="52" t="str">
        <f t="shared" si="49"/>
        <v/>
      </c>
      <c r="AT46" s="40"/>
      <c r="AU46" s="51"/>
      <c r="AV46" s="50" t="str">
        <f t="shared" si="16"/>
        <v/>
      </c>
      <c r="AW46" s="60" t="str">
        <f t="shared" si="50"/>
        <v/>
      </c>
      <c r="AX46" s="61" t="str">
        <f t="shared" si="17"/>
        <v/>
      </c>
      <c r="AY46" s="52" t="str">
        <f t="shared" si="51"/>
        <v/>
      </c>
      <c r="AZ46" s="297"/>
      <c r="BA46" s="36"/>
      <c r="BB46" s="36"/>
      <c r="BC46" s="36"/>
      <c r="BD46" s="169" t="str">
        <f t="shared" si="18"/>
        <v/>
      </c>
      <c r="BE46" s="260" t="str">
        <f t="shared" si="19"/>
        <v/>
      </c>
      <c r="BF46" s="260" t="str">
        <f t="shared" si="20"/>
        <v/>
      </c>
      <c r="BG46" s="260" t="str">
        <f t="shared" si="21"/>
        <v/>
      </c>
      <c r="BH46" s="260" t="str">
        <f t="shared" si="22"/>
        <v/>
      </c>
      <c r="BI46" s="297"/>
      <c r="BJ46" s="297"/>
      <c r="BN46" s="153" t="e">
        <f>VLOOKUP(A46,'NEPSI sectors'!$A$1:$B$18,2,FALSE)</f>
        <v>#N/A</v>
      </c>
      <c r="BO46" s="164" t="e">
        <f>VLOOKUP(C46,Countries!$A$1:'Countries'!$B$51,2,FALSE)</f>
        <v>#N/A</v>
      </c>
      <c r="BP46" s="153" t="str">
        <f>IF(OR('LOD &amp; Field blanks'!$F$3="no",W46=""),"0",'LOD &amp; Field blanks'!$F$53)</f>
        <v>0</v>
      </c>
      <c r="BQ46" s="153" t="str">
        <f>IF(OR('LOD &amp; Field blanks'!$F$3="no",AI46=""),"0",'LOD &amp; Field blanks'!$H$53)</f>
        <v>0</v>
      </c>
      <c r="BR46" s="153" t="str">
        <f>IF(OR('LOD &amp; Field blanks'!$F$3="no",AO46=""),"0",'LOD &amp; Field blanks'!$I$53)</f>
        <v>0</v>
      </c>
      <c r="BS46" s="153" t="str">
        <f>IF(OR('LOD &amp; Field blanks'!$F$3="no",AU46=""),"0",'LOD &amp; Field blanks'!$J$53)</f>
        <v>0</v>
      </c>
      <c r="BT46" s="153" t="e">
        <f>VLOOKUP('Collection sheet'!BC46,RPE!$A$2:$B$14,2,FALSE)</f>
        <v>#N/A</v>
      </c>
      <c r="BU46" s="180" t="str">
        <f t="shared" si="23"/>
        <v/>
      </c>
      <c r="BV46" s="180" t="str">
        <f t="shared" si="24"/>
        <v/>
      </c>
      <c r="BW46" s="180" t="str">
        <f t="shared" si="25"/>
        <v/>
      </c>
      <c r="BX46" s="180">
        <v>0</v>
      </c>
      <c r="BY46" s="201" t="str">
        <f>'LOD &amp; Field blanks'!$M$3</f>
        <v/>
      </c>
      <c r="BZ46" s="201" t="str">
        <f t="shared" si="26"/>
        <v/>
      </c>
      <c r="CA46" s="195" t="str">
        <f t="shared" si="27"/>
        <v/>
      </c>
      <c r="CB46" s="196" t="str">
        <f t="shared" si="28"/>
        <v/>
      </c>
      <c r="CC46" s="204" t="str">
        <f t="shared" si="29"/>
        <v/>
      </c>
      <c r="CD46" s="200" t="str">
        <f t="shared" si="30"/>
        <v>TRUE</v>
      </c>
      <c r="CE46" s="209" t="str">
        <f>'LOD &amp; Field blanks'!$M$4</f>
        <v/>
      </c>
      <c r="CF46" s="210" t="str">
        <f t="shared" si="31"/>
        <v/>
      </c>
      <c r="CG46" s="211" t="str">
        <f t="shared" si="32"/>
        <v/>
      </c>
      <c r="CH46" s="209" t="str">
        <f t="shared" si="33"/>
        <v>TRUE</v>
      </c>
      <c r="CI46" s="220" t="str">
        <f>'LOD &amp; Field blanks'!$M$5</f>
        <v/>
      </c>
      <c r="CJ46" s="221" t="str">
        <f t="shared" si="34"/>
        <v/>
      </c>
      <c r="CK46" s="222" t="str">
        <f t="shared" si="35"/>
        <v/>
      </c>
      <c r="CL46" s="220" t="str">
        <f t="shared" si="36"/>
        <v>TRUE</v>
      </c>
      <c r="CM46" s="226" t="str">
        <f>'LOD &amp; Field blanks'!$M$6</f>
        <v/>
      </c>
      <c r="CN46" s="227" t="str">
        <f t="shared" si="37"/>
        <v/>
      </c>
      <c r="CO46" s="228" t="str">
        <f t="shared" si="38"/>
        <v/>
      </c>
      <c r="CP46" s="226" t="str">
        <f t="shared" si="39"/>
        <v>TRUE</v>
      </c>
    </row>
    <row r="47" spans="1:94" s="62" customFormat="1" ht="45.75" customHeight="1" x14ac:dyDescent="0.2">
      <c r="A47" s="108"/>
      <c r="B47" s="145" t="str">
        <f t="shared" si="9"/>
        <v/>
      </c>
      <c r="C47" s="108"/>
      <c r="D47" s="145" t="str">
        <f t="shared" si="42"/>
        <v/>
      </c>
      <c r="E47" s="28"/>
      <c r="F47" s="22"/>
      <c r="G47" s="30"/>
      <c r="H47" s="30"/>
      <c r="I47" s="130"/>
      <c r="J47" s="176"/>
      <c r="K47" s="176"/>
      <c r="L47" s="176"/>
      <c r="M47" s="132"/>
      <c r="N47" s="32"/>
      <c r="O47" s="32"/>
      <c r="P47" s="25"/>
      <c r="Q47" s="34"/>
      <c r="R47" s="132"/>
      <c r="S47" s="24"/>
      <c r="T47" s="38"/>
      <c r="U47" s="40"/>
      <c r="V47" s="40"/>
      <c r="W47" s="13" t="str">
        <f t="shared" si="10"/>
        <v/>
      </c>
      <c r="X47" s="14" t="str">
        <f t="shared" si="11"/>
        <v/>
      </c>
      <c r="Y47" s="40"/>
      <c r="Z47" s="40"/>
      <c r="AA47" s="13" t="str">
        <f t="shared" si="43"/>
        <v/>
      </c>
      <c r="AB47" s="41"/>
      <c r="AC47" s="41"/>
      <c r="AD47" s="17" t="str">
        <f t="shared" si="40"/>
        <v/>
      </c>
      <c r="AE47" s="15" t="str">
        <f t="shared" si="41"/>
        <v/>
      </c>
      <c r="AF47" s="60" t="str">
        <f t="shared" si="44"/>
        <v/>
      </c>
      <c r="AG47" s="52" t="str">
        <f t="shared" si="45"/>
        <v/>
      </c>
      <c r="AH47" s="45"/>
      <c r="AI47" s="51"/>
      <c r="AJ47" s="50" t="str">
        <f t="shared" si="12"/>
        <v/>
      </c>
      <c r="AK47" s="60" t="str">
        <f t="shared" si="46"/>
        <v/>
      </c>
      <c r="AL47" s="61" t="str">
        <f t="shared" si="13"/>
        <v/>
      </c>
      <c r="AM47" s="52" t="str">
        <f t="shared" si="47"/>
        <v/>
      </c>
      <c r="AN47" s="45"/>
      <c r="AO47" s="51"/>
      <c r="AP47" s="50" t="str">
        <f t="shared" si="14"/>
        <v/>
      </c>
      <c r="AQ47" s="60" t="str">
        <f t="shared" si="48"/>
        <v/>
      </c>
      <c r="AR47" s="61" t="str">
        <f t="shared" si="15"/>
        <v/>
      </c>
      <c r="AS47" s="52" t="str">
        <f t="shared" si="49"/>
        <v/>
      </c>
      <c r="AT47" s="45"/>
      <c r="AU47" s="51"/>
      <c r="AV47" s="50" t="str">
        <f t="shared" si="16"/>
        <v/>
      </c>
      <c r="AW47" s="60" t="str">
        <f t="shared" si="50"/>
        <v/>
      </c>
      <c r="AX47" s="61" t="str">
        <f t="shared" si="17"/>
        <v/>
      </c>
      <c r="AY47" s="52" t="str">
        <f t="shared" si="51"/>
        <v/>
      </c>
      <c r="AZ47" s="297"/>
      <c r="BA47" s="36"/>
      <c r="BB47" s="36"/>
      <c r="BC47" s="36"/>
      <c r="BD47" s="169" t="str">
        <f t="shared" si="18"/>
        <v/>
      </c>
      <c r="BE47" s="260" t="str">
        <f t="shared" si="19"/>
        <v/>
      </c>
      <c r="BF47" s="260" t="str">
        <f t="shared" si="20"/>
        <v/>
      </c>
      <c r="BG47" s="260" t="str">
        <f t="shared" si="21"/>
        <v/>
      </c>
      <c r="BH47" s="260" t="str">
        <f t="shared" si="22"/>
        <v/>
      </c>
      <c r="BI47" s="297"/>
      <c r="BJ47" s="297"/>
      <c r="BN47" s="153" t="e">
        <f>VLOOKUP(A47,'NEPSI sectors'!$A$1:$B$18,2,FALSE)</f>
        <v>#N/A</v>
      </c>
      <c r="BO47" s="164" t="e">
        <f>VLOOKUP(C47,Countries!$A$1:'Countries'!$B$51,2,FALSE)</f>
        <v>#N/A</v>
      </c>
      <c r="BP47" s="153" t="str">
        <f>IF(OR('LOD &amp; Field blanks'!$F$3="no",W47=""),"0",'LOD &amp; Field blanks'!$F$53)</f>
        <v>0</v>
      </c>
      <c r="BQ47" s="153" t="str">
        <f>IF(OR('LOD &amp; Field blanks'!$F$3="no",AI47=""),"0",'LOD &amp; Field blanks'!$H$53)</f>
        <v>0</v>
      </c>
      <c r="BR47" s="153" t="str">
        <f>IF(OR('LOD &amp; Field blanks'!$F$3="no",AO47=""),"0",'LOD &amp; Field blanks'!$I$53)</f>
        <v>0</v>
      </c>
      <c r="BS47" s="153" t="str">
        <f>IF(OR('LOD &amp; Field blanks'!$F$3="no",AU47=""),"0",'LOD &amp; Field blanks'!$J$53)</f>
        <v>0</v>
      </c>
      <c r="BT47" s="153" t="e">
        <f>VLOOKUP('Collection sheet'!BC47,RPE!$A$2:$B$14,2,FALSE)</f>
        <v>#N/A</v>
      </c>
      <c r="BU47" s="180" t="str">
        <f t="shared" si="23"/>
        <v/>
      </c>
      <c r="BV47" s="180" t="str">
        <f t="shared" si="24"/>
        <v/>
      </c>
      <c r="BW47" s="180" t="str">
        <f t="shared" si="25"/>
        <v/>
      </c>
      <c r="BX47" s="180">
        <v>0</v>
      </c>
      <c r="BY47" s="201" t="str">
        <f>'LOD &amp; Field blanks'!$M$3</f>
        <v/>
      </c>
      <c r="BZ47" s="201" t="str">
        <f t="shared" si="26"/>
        <v/>
      </c>
      <c r="CA47" s="195" t="str">
        <f t="shared" si="27"/>
        <v/>
      </c>
      <c r="CB47" s="196" t="str">
        <f t="shared" si="28"/>
        <v/>
      </c>
      <c r="CC47" s="204" t="str">
        <f t="shared" si="29"/>
        <v/>
      </c>
      <c r="CD47" s="200" t="str">
        <f t="shared" si="30"/>
        <v>TRUE</v>
      </c>
      <c r="CE47" s="209" t="str">
        <f>'LOD &amp; Field blanks'!$M$4</f>
        <v/>
      </c>
      <c r="CF47" s="210" t="str">
        <f t="shared" si="31"/>
        <v/>
      </c>
      <c r="CG47" s="211" t="str">
        <f t="shared" si="32"/>
        <v/>
      </c>
      <c r="CH47" s="209" t="str">
        <f t="shared" si="33"/>
        <v>TRUE</v>
      </c>
      <c r="CI47" s="220" t="str">
        <f>'LOD &amp; Field blanks'!$M$5</f>
        <v/>
      </c>
      <c r="CJ47" s="221" t="str">
        <f t="shared" si="34"/>
        <v/>
      </c>
      <c r="CK47" s="222" t="str">
        <f t="shared" si="35"/>
        <v/>
      </c>
      <c r="CL47" s="220" t="str">
        <f t="shared" si="36"/>
        <v>TRUE</v>
      </c>
      <c r="CM47" s="226" t="str">
        <f>'LOD &amp; Field blanks'!$M$6</f>
        <v/>
      </c>
      <c r="CN47" s="227" t="str">
        <f t="shared" si="37"/>
        <v/>
      </c>
      <c r="CO47" s="228" t="str">
        <f t="shared" si="38"/>
        <v/>
      </c>
      <c r="CP47" s="226" t="str">
        <f t="shared" si="39"/>
        <v>TRUE</v>
      </c>
    </row>
    <row r="48" spans="1:94" s="62" customFormat="1" ht="45.75" customHeight="1" x14ac:dyDescent="0.2">
      <c r="A48" s="33"/>
      <c r="B48" s="145" t="str">
        <f t="shared" si="9"/>
        <v/>
      </c>
      <c r="C48" s="33"/>
      <c r="D48" s="145" t="str">
        <f t="shared" si="42"/>
        <v/>
      </c>
      <c r="E48" s="35"/>
      <c r="F48" s="22"/>
      <c r="G48" s="30"/>
      <c r="H48" s="30"/>
      <c r="I48" s="130"/>
      <c r="J48" s="176"/>
      <c r="K48" s="176"/>
      <c r="L48" s="176"/>
      <c r="M48" s="132"/>
      <c r="N48" s="33"/>
      <c r="O48" s="33"/>
      <c r="P48" s="26"/>
      <c r="Q48" s="34"/>
      <c r="R48" s="132"/>
      <c r="S48" s="24"/>
      <c r="T48" s="38"/>
      <c r="U48" s="40"/>
      <c r="V48" s="40"/>
      <c r="W48" s="13" t="str">
        <f t="shared" si="10"/>
        <v/>
      </c>
      <c r="X48" s="14" t="str">
        <f t="shared" si="11"/>
        <v/>
      </c>
      <c r="Y48" s="40"/>
      <c r="Z48" s="40"/>
      <c r="AA48" s="13" t="str">
        <f t="shared" si="43"/>
        <v/>
      </c>
      <c r="AB48" s="41"/>
      <c r="AC48" s="41"/>
      <c r="AD48" s="17" t="str">
        <f t="shared" si="40"/>
        <v/>
      </c>
      <c r="AE48" s="15" t="str">
        <f t="shared" si="41"/>
        <v/>
      </c>
      <c r="AF48" s="60" t="str">
        <f t="shared" si="44"/>
        <v/>
      </c>
      <c r="AG48" s="52" t="str">
        <f t="shared" si="45"/>
        <v/>
      </c>
      <c r="AH48" s="45"/>
      <c r="AI48" s="51"/>
      <c r="AJ48" s="50" t="str">
        <f t="shared" si="12"/>
        <v/>
      </c>
      <c r="AK48" s="60" t="str">
        <f t="shared" si="46"/>
        <v/>
      </c>
      <c r="AL48" s="61" t="str">
        <f t="shared" si="13"/>
        <v/>
      </c>
      <c r="AM48" s="52" t="str">
        <f t="shared" si="47"/>
        <v/>
      </c>
      <c r="AN48" s="45"/>
      <c r="AO48" s="51"/>
      <c r="AP48" s="50" t="str">
        <f t="shared" si="14"/>
        <v/>
      </c>
      <c r="AQ48" s="60" t="str">
        <f t="shared" si="48"/>
        <v/>
      </c>
      <c r="AR48" s="61" t="str">
        <f t="shared" si="15"/>
        <v/>
      </c>
      <c r="AS48" s="52" t="str">
        <f t="shared" si="49"/>
        <v/>
      </c>
      <c r="AT48" s="45"/>
      <c r="AU48" s="51"/>
      <c r="AV48" s="50" t="str">
        <f t="shared" si="16"/>
        <v/>
      </c>
      <c r="AW48" s="60" t="str">
        <f t="shared" si="50"/>
        <v/>
      </c>
      <c r="AX48" s="61" t="str">
        <f t="shared" si="17"/>
        <v/>
      </c>
      <c r="AY48" s="52" t="str">
        <f t="shared" si="51"/>
        <v/>
      </c>
      <c r="AZ48" s="297"/>
      <c r="BA48" s="36"/>
      <c r="BB48" s="36"/>
      <c r="BC48" s="36"/>
      <c r="BD48" s="169" t="str">
        <f t="shared" si="18"/>
        <v/>
      </c>
      <c r="BE48" s="260" t="str">
        <f t="shared" si="19"/>
        <v/>
      </c>
      <c r="BF48" s="260" t="str">
        <f t="shared" si="20"/>
        <v/>
      </c>
      <c r="BG48" s="260" t="str">
        <f t="shared" si="21"/>
        <v/>
      </c>
      <c r="BH48" s="260" t="str">
        <f t="shared" si="22"/>
        <v/>
      </c>
      <c r="BI48" s="297"/>
      <c r="BJ48" s="297"/>
      <c r="BN48" s="153" t="e">
        <f>VLOOKUP(A48,'NEPSI sectors'!$A$1:$B$18,2,FALSE)</f>
        <v>#N/A</v>
      </c>
      <c r="BO48" s="164" t="e">
        <f>VLOOKUP(C48,Countries!$A$1:'Countries'!$B$51,2,FALSE)</f>
        <v>#N/A</v>
      </c>
      <c r="BP48" s="153" t="str">
        <f>IF(OR('LOD &amp; Field blanks'!$F$3="no",W48=""),"0",'LOD &amp; Field blanks'!$F$53)</f>
        <v>0</v>
      </c>
      <c r="BQ48" s="153" t="str">
        <f>IF(OR('LOD &amp; Field blanks'!$F$3="no",AI48=""),"0",'LOD &amp; Field blanks'!$H$53)</f>
        <v>0</v>
      </c>
      <c r="BR48" s="153" t="str">
        <f>IF(OR('LOD &amp; Field blanks'!$F$3="no",AO48=""),"0",'LOD &amp; Field blanks'!$I$53)</f>
        <v>0</v>
      </c>
      <c r="BS48" s="153" t="str">
        <f>IF(OR('LOD &amp; Field blanks'!$F$3="no",AU48=""),"0",'LOD &amp; Field blanks'!$J$53)</f>
        <v>0</v>
      </c>
      <c r="BT48" s="153" t="e">
        <f>VLOOKUP('Collection sheet'!BC48,RPE!$A$2:$B$14,2,FALSE)</f>
        <v>#N/A</v>
      </c>
      <c r="BU48" s="180" t="str">
        <f t="shared" si="23"/>
        <v/>
      </c>
      <c r="BV48" s="180" t="str">
        <f t="shared" si="24"/>
        <v/>
      </c>
      <c r="BW48" s="180" t="str">
        <f t="shared" si="25"/>
        <v/>
      </c>
      <c r="BX48" s="180">
        <v>0</v>
      </c>
      <c r="BY48" s="201" t="str">
        <f>'LOD &amp; Field blanks'!$M$3</f>
        <v/>
      </c>
      <c r="BZ48" s="201" t="str">
        <f t="shared" si="26"/>
        <v/>
      </c>
      <c r="CA48" s="195" t="str">
        <f t="shared" si="27"/>
        <v/>
      </c>
      <c r="CB48" s="196" t="str">
        <f t="shared" si="28"/>
        <v/>
      </c>
      <c r="CC48" s="204" t="str">
        <f t="shared" si="29"/>
        <v/>
      </c>
      <c r="CD48" s="200" t="str">
        <f t="shared" si="30"/>
        <v>TRUE</v>
      </c>
      <c r="CE48" s="209" t="str">
        <f>'LOD &amp; Field blanks'!$M$4</f>
        <v/>
      </c>
      <c r="CF48" s="210" t="str">
        <f t="shared" si="31"/>
        <v/>
      </c>
      <c r="CG48" s="211" t="str">
        <f t="shared" si="32"/>
        <v/>
      </c>
      <c r="CH48" s="209" t="str">
        <f t="shared" si="33"/>
        <v>TRUE</v>
      </c>
      <c r="CI48" s="220" t="str">
        <f>'LOD &amp; Field blanks'!$M$5</f>
        <v/>
      </c>
      <c r="CJ48" s="221" t="str">
        <f t="shared" si="34"/>
        <v/>
      </c>
      <c r="CK48" s="222" t="str">
        <f t="shared" si="35"/>
        <v/>
      </c>
      <c r="CL48" s="220" t="str">
        <f t="shared" si="36"/>
        <v>TRUE</v>
      </c>
      <c r="CM48" s="226" t="str">
        <f>'LOD &amp; Field blanks'!$M$6</f>
        <v/>
      </c>
      <c r="CN48" s="227" t="str">
        <f t="shared" si="37"/>
        <v/>
      </c>
      <c r="CO48" s="228" t="str">
        <f t="shared" si="38"/>
        <v/>
      </c>
      <c r="CP48" s="226" t="str">
        <f t="shared" si="39"/>
        <v>TRUE</v>
      </c>
    </row>
    <row r="49" spans="1:94" s="62" customFormat="1" ht="45.75" customHeight="1" x14ac:dyDescent="0.2">
      <c r="A49" s="33"/>
      <c r="B49" s="145" t="str">
        <f t="shared" si="9"/>
        <v/>
      </c>
      <c r="C49" s="33"/>
      <c r="D49" s="145" t="str">
        <f t="shared" si="42"/>
        <v/>
      </c>
      <c r="E49" s="35"/>
      <c r="F49" s="22"/>
      <c r="G49" s="30"/>
      <c r="H49" s="30"/>
      <c r="I49" s="130"/>
      <c r="J49" s="176"/>
      <c r="K49" s="176"/>
      <c r="L49" s="176"/>
      <c r="M49" s="132"/>
      <c r="N49" s="33"/>
      <c r="O49" s="33"/>
      <c r="P49" s="26"/>
      <c r="Q49" s="34"/>
      <c r="R49" s="132"/>
      <c r="S49" s="24"/>
      <c r="T49" s="38"/>
      <c r="U49" s="40"/>
      <c r="V49" s="40"/>
      <c r="W49" s="13" t="str">
        <f t="shared" si="10"/>
        <v/>
      </c>
      <c r="X49" s="14" t="str">
        <f t="shared" si="11"/>
        <v/>
      </c>
      <c r="Y49" s="40"/>
      <c r="Z49" s="40"/>
      <c r="AA49" s="13" t="str">
        <f t="shared" si="43"/>
        <v/>
      </c>
      <c r="AB49" s="41"/>
      <c r="AC49" s="41"/>
      <c r="AD49" s="17" t="str">
        <f t="shared" si="40"/>
        <v/>
      </c>
      <c r="AE49" s="15" t="str">
        <f t="shared" si="41"/>
        <v/>
      </c>
      <c r="AF49" s="60" t="str">
        <f t="shared" si="44"/>
        <v/>
      </c>
      <c r="AG49" s="52" t="str">
        <f t="shared" si="45"/>
        <v/>
      </c>
      <c r="AH49" s="45"/>
      <c r="AI49" s="51"/>
      <c r="AJ49" s="50" t="str">
        <f t="shared" si="12"/>
        <v/>
      </c>
      <c r="AK49" s="60" t="str">
        <f t="shared" si="46"/>
        <v/>
      </c>
      <c r="AL49" s="61" t="str">
        <f t="shared" si="13"/>
        <v/>
      </c>
      <c r="AM49" s="52" t="str">
        <f t="shared" si="47"/>
        <v/>
      </c>
      <c r="AN49" s="45"/>
      <c r="AO49" s="51"/>
      <c r="AP49" s="50" t="str">
        <f t="shared" si="14"/>
        <v/>
      </c>
      <c r="AQ49" s="60" t="str">
        <f t="shared" si="48"/>
        <v/>
      </c>
      <c r="AR49" s="61" t="str">
        <f t="shared" si="15"/>
        <v/>
      </c>
      <c r="AS49" s="52" t="str">
        <f t="shared" si="49"/>
        <v/>
      </c>
      <c r="AT49" s="45"/>
      <c r="AU49" s="51"/>
      <c r="AV49" s="50" t="str">
        <f t="shared" si="16"/>
        <v/>
      </c>
      <c r="AW49" s="60" t="str">
        <f t="shared" si="50"/>
        <v/>
      </c>
      <c r="AX49" s="61" t="str">
        <f t="shared" si="17"/>
        <v/>
      </c>
      <c r="AY49" s="52" t="str">
        <f t="shared" si="51"/>
        <v/>
      </c>
      <c r="AZ49" s="297"/>
      <c r="BA49" s="36"/>
      <c r="BB49" s="36"/>
      <c r="BC49" s="36"/>
      <c r="BD49" s="169" t="str">
        <f t="shared" si="18"/>
        <v/>
      </c>
      <c r="BE49" s="260" t="str">
        <f t="shared" si="19"/>
        <v/>
      </c>
      <c r="BF49" s="260" t="str">
        <f t="shared" si="20"/>
        <v/>
      </c>
      <c r="BG49" s="260" t="str">
        <f t="shared" si="21"/>
        <v/>
      </c>
      <c r="BH49" s="260" t="str">
        <f t="shared" si="22"/>
        <v/>
      </c>
      <c r="BI49" s="297"/>
      <c r="BJ49" s="297"/>
      <c r="BN49" s="153" t="e">
        <f>VLOOKUP(A49,'NEPSI sectors'!$A$1:$B$18,2,FALSE)</f>
        <v>#N/A</v>
      </c>
      <c r="BO49" s="164" t="e">
        <f>VLOOKUP(C49,Countries!$A$1:'Countries'!$B$51,2,FALSE)</f>
        <v>#N/A</v>
      </c>
      <c r="BP49" s="153" t="str">
        <f>IF(OR('LOD &amp; Field blanks'!$F$3="no",W49=""),"0",'LOD &amp; Field blanks'!$F$53)</f>
        <v>0</v>
      </c>
      <c r="BQ49" s="153" t="str">
        <f>IF(OR('LOD &amp; Field blanks'!$F$3="no",AI49=""),"0",'LOD &amp; Field blanks'!$H$53)</f>
        <v>0</v>
      </c>
      <c r="BR49" s="153" t="str">
        <f>IF(OR('LOD &amp; Field blanks'!$F$3="no",AO49=""),"0",'LOD &amp; Field blanks'!$I$53)</f>
        <v>0</v>
      </c>
      <c r="BS49" s="153" t="str">
        <f>IF(OR('LOD &amp; Field blanks'!$F$3="no",AU49=""),"0",'LOD &amp; Field blanks'!$J$53)</f>
        <v>0</v>
      </c>
      <c r="BT49" s="153" t="e">
        <f>VLOOKUP('Collection sheet'!BC49,RPE!$A$2:$B$14,2,FALSE)</f>
        <v>#N/A</v>
      </c>
      <c r="BU49" s="180" t="str">
        <f t="shared" si="23"/>
        <v/>
      </c>
      <c r="BV49" s="180" t="str">
        <f t="shared" si="24"/>
        <v/>
      </c>
      <c r="BW49" s="180" t="str">
        <f t="shared" si="25"/>
        <v/>
      </c>
      <c r="BX49" s="180">
        <v>0</v>
      </c>
      <c r="BY49" s="201" t="str">
        <f>'LOD &amp; Field blanks'!$M$3</f>
        <v/>
      </c>
      <c r="BZ49" s="201" t="str">
        <f t="shared" si="26"/>
        <v/>
      </c>
      <c r="CA49" s="195" t="str">
        <f t="shared" si="27"/>
        <v/>
      </c>
      <c r="CB49" s="196" t="str">
        <f t="shared" si="28"/>
        <v/>
      </c>
      <c r="CC49" s="204" t="str">
        <f t="shared" si="29"/>
        <v/>
      </c>
      <c r="CD49" s="200" t="str">
        <f t="shared" si="30"/>
        <v>TRUE</v>
      </c>
      <c r="CE49" s="209" t="str">
        <f>'LOD &amp; Field blanks'!$M$4</f>
        <v/>
      </c>
      <c r="CF49" s="210" t="str">
        <f t="shared" si="31"/>
        <v/>
      </c>
      <c r="CG49" s="211" t="str">
        <f t="shared" si="32"/>
        <v/>
      </c>
      <c r="CH49" s="209" t="str">
        <f t="shared" si="33"/>
        <v>TRUE</v>
      </c>
      <c r="CI49" s="220" t="str">
        <f>'LOD &amp; Field blanks'!$M$5</f>
        <v/>
      </c>
      <c r="CJ49" s="221" t="str">
        <f t="shared" si="34"/>
        <v/>
      </c>
      <c r="CK49" s="222" t="str">
        <f t="shared" si="35"/>
        <v/>
      </c>
      <c r="CL49" s="220" t="str">
        <f t="shared" si="36"/>
        <v>TRUE</v>
      </c>
      <c r="CM49" s="226" t="str">
        <f>'LOD &amp; Field blanks'!$M$6</f>
        <v/>
      </c>
      <c r="CN49" s="227" t="str">
        <f t="shared" si="37"/>
        <v/>
      </c>
      <c r="CO49" s="228" t="str">
        <f t="shared" si="38"/>
        <v/>
      </c>
      <c r="CP49" s="226" t="str">
        <f t="shared" si="39"/>
        <v>TRUE</v>
      </c>
    </row>
    <row r="50" spans="1:94" s="62" customFormat="1" ht="45.75" customHeight="1" x14ac:dyDescent="0.2">
      <c r="A50" s="33"/>
      <c r="B50" s="145" t="str">
        <f t="shared" si="9"/>
        <v/>
      </c>
      <c r="C50" s="33"/>
      <c r="D50" s="145" t="str">
        <f t="shared" si="42"/>
        <v/>
      </c>
      <c r="E50" s="35"/>
      <c r="F50" s="22"/>
      <c r="G50" s="30"/>
      <c r="H50" s="30"/>
      <c r="I50" s="130"/>
      <c r="J50" s="176"/>
      <c r="K50" s="176"/>
      <c r="L50" s="176"/>
      <c r="M50" s="132"/>
      <c r="N50" s="33"/>
      <c r="O50" s="33"/>
      <c r="P50" s="26"/>
      <c r="Q50" s="34"/>
      <c r="R50" s="132"/>
      <c r="S50" s="24"/>
      <c r="T50" s="38"/>
      <c r="U50" s="40"/>
      <c r="V50" s="40"/>
      <c r="W50" s="13" t="str">
        <f t="shared" si="10"/>
        <v/>
      </c>
      <c r="X50" s="14" t="str">
        <f t="shared" si="11"/>
        <v/>
      </c>
      <c r="Y50" s="40"/>
      <c r="Z50" s="40"/>
      <c r="AA50" s="13" t="str">
        <f t="shared" si="43"/>
        <v/>
      </c>
      <c r="AB50" s="41"/>
      <c r="AC50" s="41"/>
      <c r="AD50" s="17" t="str">
        <f t="shared" si="40"/>
        <v/>
      </c>
      <c r="AE50" s="15" t="str">
        <f t="shared" si="41"/>
        <v/>
      </c>
      <c r="AF50" s="60" t="str">
        <f t="shared" si="44"/>
        <v/>
      </c>
      <c r="AG50" s="52" t="str">
        <f t="shared" si="45"/>
        <v/>
      </c>
      <c r="AH50" s="45"/>
      <c r="AI50" s="51"/>
      <c r="AJ50" s="50" t="str">
        <f t="shared" si="12"/>
        <v/>
      </c>
      <c r="AK50" s="60" t="str">
        <f t="shared" si="46"/>
        <v/>
      </c>
      <c r="AL50" s="61" t="str">
        <f t="shared" si="13"/>
        <v/>
      </c>
      <c r="AM50" s="52" t="str">
        <f t="shared" si="47"/>
        <v/>
      </c>
      <c r="AN50" s="45"/>
      <c r="AO50" s="51"/>
      <c r="AP50" s="50" t="str">
        <f t="shared" si="14"/>
        <v/>
      </c>
      <c r="AQ50" s="60" t="str">
        <f t="shared" si="48"/>
        <v/>
      </c>
      <c r="AR50" s="61" t="str">
        <f t="shared" si="15"/>
        <v/>
      </c>
      <c r="AS50" s="52" t="str">
        <f t="shared" si="49"/>
        <v/>
      </c>
      <c r="AT50" s="45"/>
      <c r="AU50" s="51"/>
      <c r="AV50" s="50" t="str">
        <f t="shared" si="16"/>
        <v/>
      </c>
      <c r="AW50" s="60" t="str">
        <f t="shared" si="50"/>
        <v/>
      </c>
      <c r="AX50" s="61" t="str">
        <f t="shared" si="17"/>
        <v/>
      </c>
      <c r="AY50" s="52" t="str">
        <f t="shared" si="51"/>
        <v/>
      </c>
      <c r="AZ50" s="297"/>
      <c r="BA50" s="36"/>
      <c r="BB50" s="36"/>
      <c r="BC50" s="36"/>
      <c r="BD50" s="169" t="str">
        <f t="shared" si="18"/>
        <v/>
      </c>
      <c r="BE50" s="260" t="str">
        <f t="shared" si="19"/>
        <v/>
      </c>
      <c r="BF50" s="260" t="str">
        <f t="shared" si="20"/>
        <v/>
      </c>
      <c r="BG50" s="260" t="str">
        <f t="shared" si="21"/>
        <v/>
      </c>
      <c r="BH50" s="260" t="str">
        <f t="shared" si="22"/>
        <v/>
      </c>
      <c r="BI50" s="297"/>
      <c r="BJ50" s="297"/>
      <c r="BN50" s="153" t="e">
        <f>VLOOKUP(A50,'NEPSI sectors'!$A$1:$B$18,2,FALSE)</f>
        <v>#N/A</v>
      </c>
      <c r="BO50" s="164" t="e">
        <f>VLOOKUP(C50,Countries!$A$1:'Countries'!$B$51,2,FALSE)</f>
        <v>#N/A</v>
      </c>
      <c r="BP50" s="153" t="str">
        <f>IF(OR('LOD &amp; Field blanks'!$F$3="no",W50=""),"0",'LOD &amp; Field blanks'!$F$53)</f>
        <v>0</v>
      </c>
      <c r="BQ50" s="153" t="str">
        <f>IF(OR('LOD &amp; Field blanks'!$F$3="no",AI50=""),"0",'LOD &amp; Field blanks'!$H$53)</f>
        <v>0</v>
      </c>
      <c r="BR50" s="153" t="str">
        <f>IF(OR('LOD &amp; Field blanks'!$F$3="no",AO50=""),"0",'LOD &amp; Field blanks'!$I$53)</f>
        <v>0</v>
      </c>
      <c r="BS50" s="153" t="str">
        <f>IF(OR('LOD &amp; Field blanks'!$F$3="no",AU50=""),"0",'LOD &amp; Field blanks'!$J$53)</f>
        <v>0</v>
      </c>
      <c r="BT50" s="153" t="e">
        <f>VLOOKUP('Collection sheet'!BC50,RPE!$A$2:$B$14,2,FALSE)</f>
        <v>#N/A</v>
      </c>
      <c r="BU50" s="180" t="str">
        <f t="shared" si="23"/>
        <v/>
      </c>
      <c r="BV50" s="180" t="str">
        <f t="shared" si="24"/>
        <v/>
      </c>
      <c r="BW50" s="180" t="str">
        <f t="shared" si="25"/>
        <v/>
      </c>
      <c r="BX50" s="180">
        <v>0</v>
      </c>
      <c r="BY50" s="201" t="str">
        <f>'LOD &amp; Field blanks'!$M$3</f>
        <v/>
      </c>
      <c r="BZ50" s="201" t="str">
        <f t="shared" si="26"/>
        <v/>
      </c>
      <c r="CA50" s="195" t="str">
        <f t="shared" si="27"/>
        <v/>
      </c>
      <c r="CB50" s="196" t="str">
        <f t="shared" si="28"/>
        <v/>
      </c>
      <c r="CC50" s="204" t="str">
        <f t="shared" si="29"/>
        <v/>
      </c>
      <c r="CD50" s="200" t="str">
        <f t="shared" si="30"/>
        <v>TRUE</v>
      </c>
      <c r="CE50" s="209" t="str">
        <f>'LOD &amp; Field blanks'!$M$4</f>
        <v/>
      </c>
      <c r="CF50" s="210" t="str">
        <f t="shared" si="31"/>
        <v/>
      </c>
      <c r="CG50" s="211" t="str">
        <f t="shared" si="32"/>
        <v/>
      </c>
      <c r="CH50" s="209" t="str">
        <f t="shared" si="33"/>
        <v>TRUE</v>
      </c>
      <c r="CI50" s="220" t="str">
        <f>'LOD &amp; Field blanks'!$M$5</f>
        <v/>
      </c>
      <c r="CJ50" s="221" t="str">
        <f t="shared" si="34"/>
        <v/>
      </c>
      <c r="CK50" s="222" t="str">
        <f t="shared" si="35"/>
        <v/>
      </c>
      <c r="CL50" s="220" t="str">
        <f t="shared" si="36"/>
        <v>TRUE</v>
      </c>
      <c r="CM50" s="226" t="str">
        <f>'LOD &amp; Field blanks'!$M$6</f>
        <v/>
      </c>
      <c r="CN50" s="227" t="str">
        <f t="shared" si="37"/>
        <v/>
      </c>
      <c r="CO50" s="228" t="str">
        <f t="shared" si="38"/>
        <v/>
      </c>
      <c r="CP50" s="226" t="str">
        <f t="shared" si="39"/>
        <v>TRUE</v>
      </c>
    </row>
    <row r="51" spans="1:94" s="62" customFormat="1" ht="45.75" customHeight="1" x14ac:dyDescent="0.2">
      <c r="A51" s="33"/>
      <c r="B51" s="145" t="str">
        <f t="shared" si="9"/>
        <v/>
      </c>
      <c r="C51" s="33"/>
      <c r="D51" s="145" t="str">
        <f t="shared" si="42"/>
        <v/>
      </c>
      <c r="E51" s="35"/>
      <c r="F51" s="22"/>
      <c r="G51" s="30"/>
      <c r="H51" s="30"/>
      <c r="I51" s="130"/>
      <c r="J51" s="176"/>
      <c r="K51" s="176"/>
      <c r="L51" s="176"/>
      <c r="M51" s="132"/>
      <c r="N51" s="33"/>
      <c r="O51" s="33"/>
      <c r="P51" s="26"/>
      <c r="Q51" s="34"/>
      <c r="R51" s="132"/>
      <c r="S51" s="24"/>
      <c r="T51" s="38"/>
      <c r="U51" s="40"/>
      <c r="V51" s="40"/>
      <c r="W51" s="13" t="str">
        <f t="shared" si="10"/>
        <v/>
      </c>
      <c r="X51" s="14" t="str">
        <f t="shared" si="11"/>
        <v/>
      </c>
      <c r="Y51" s="40"/>
      <c r="Z51" s="40"/>
      <c r="AA51" s="13" t="str">
        <f t="shared" si="43"/>
        <v/>
      </c>
      <c r="AB51" s="41"/>
      <c r="AC51" s="41"/>
      <c r="AD51" s="17" t="str">
        <f t="shared" si="40"/>
        <v/>
      </c>
      <c r="AE51" s="15" t="str">
        <f t="shared" si="41"/>
        <v/>
      </c>
      <c r="AF51" s="60" t="str">
        <f t="shared" si="44"/>
        <v/>
      </c>
      <c r="AG51" s="52" t="str">
        <f t="shared" si="45"/>
        <v/>
      </c>
      <c r="AH51" s="45"/>
      <c r="AI51" s="51"/>
      <c r="AJ51" s="50" t="str">
        <f t="shared" si="12"/>
        <v/>
      </c>
      <c r="AK51" s="60" t="str">
        <f t="shared" si="46"/>
        <v/>
      </c>
      <c r="AL51" s="61" t="str">
        <f t="shared" si="13"/>
        <v/>
      </c>
      <c r="AM51" s="52" t="str">
        <f t="shared" si="47"/>
        <v/>
      </c>
      <c r="AN51" s="45"/>
      <c r="AO51" s="51"/>
      <c r="AP51" s="50" t="str">
        <f t="shared" si="14"/>
        <v/>
      </c>
      <c r="AQ51" s="60" t="str">
        <f t="shared" si="48"/>
        <v/>
      </c>
      <c r="AR51" s="61" t="str">
        <f t="shared" si="15"/>
        <v/>
      </c>
      <c r="AS51" s="52" t="str">
        <f t="shared" si="49"/>
        <v/>
      </c>
      <c r="AT51" s="45"/>
      <c r="AU51" s="51"/>
      <c r="AV51" s="50" t="str">
        <f t="shared" si="16"/>
        <v/>
      </c>
      <c r="AW51" s="60" t="str">
        <f t="shared" si="50"/>
        <v/>
      </c>
      <c r="AX51" s="61" t="str">
        <f t="shared" si="17"/>
        <v/>
      </c>
      <c r="AY51" s="52" t="str">
        <f t="shared" si="51"/>
        <v/>
      </c>
      <c r="AZ51" s="297"/>
      <c r="BA51" s="36"/>
      <c r="BB51" s="36"/>
      <c r="BC51" s="36"/>
      <c r="BD51" s="169" t="str">
        <f t="shared" si="18"/>
        <v/>
      </c>
      <c r="BE51" s="260" t="str">
        <f t="shared" si="19"/>
        <v/>
      </c>
      <c r="BF51" s="260" t="str">
        <f t="shared" si="20"/>
        <v/>
      </c>
      <c r="BG51" s="260" t="str">
        <f t="shared" si="21"/>
        <v/>
      </c>
      <c r="BH51" s="260" t="str">
        <f t="shared" si="22"/>
        <v/>
      </c>
      <c r="BI51" s="297"/>
      <c r="BJ51" s="297"/>
      <c r="BN51" s="153" t="e">
        <f>VLOOKUP(A51,'NEPSI sectors'!$A$1:$B$18,2,FALSE)</f>
        <v>#N/A</v>
      </c>
      <c r="BO51" s="164" t="e">
        <f>VLOOKUP(C51,Countries!$A$1:'Countries'!$B$51,2,FALSE)</f>
        <v>#N/A</v>
      </c>
      <c r="BP51" s="153" t="str">
        <f>IF(OR('LOD &amp; Field blanks'!$F$3="no",W51=""),"0",'LOD &amp; Field blanks'!$F$53)</f>
        <v>0</v>
      </c>
      <c r="BQ51" s="153" t="str">
        <f>IF(OR('LOD &amp; Field blanks'!$F$3="no",AI51=""),"0",'LOD &amp; Field blanks'!$H$53)</f>
        <v>0</v>
      </c>
      <c r="BR51" s="153" t="str">
        <f>IF(OR('LOD &amp; Field blanks'!$F$3="no",AO51=""),"0",'LOD &amp; Field blanks'!$I$53)</f>
        <v>0</v>
      </c>
      <c r="BS51" s="153" t="str">
        <f>IF(OR('LOD &amp; Field blanks'!$F$3="no",AU51=""),"0",'LOD &amp; Field blanks'!$J$53)</f>
        <v>0</v>
      </c>
      <c r="BT51" s="153" t="e">
        <f>VLOOKUP('Collection sheet'!BC51,RPE!$A$2:$B$14,2,FALSE)</f>
        <v>#N/A</v>
      </c>
      <c r="BU51" s="180" t="str">
        <f t="shared" si="23"/>
        <v/>
      </c>
      <c r="BV51" s="180" t="str">
        <f t="shared" si="24"/>
        <v/>
      </c>
      <c r="BW51" s="180" t="str">
        <f t="shared" si="25"/>
        <v/>
      </c>
      <c r="BX51" s="180">
        <v>0</v>
      </c>
      <c r="BY51" s="201" t="str">
        <f>'LOD &amp; Field blanks'!$M$3</f>
        <v/>
      </c>
      <c r="BZ51" s="201" t="str">
        <f t="shared" si="26"/>
        <v/>
      </c>
      <c r="CA51" s="195" t="str">
        <f t="shared" si="27"/>
        <v/>
      </c>
      <c r="CB51" s="196" t="str">
        <f t="shared" si="28"/>
        <v/>
      </c>
      <c r="CC51" s="204" t="str">
        <f t="shared" si="29"/>
        <v/>
      </c>
      <c r="CD51" s="200" t="str">
        <f t="shared" si="30"/>
        <v>TRUE</v>
      </c>
      <c r="CE51" s="209" t="str">
        <f>'LOD &amp; Field blanks'!$M$4</f>
        <v/>
      </c>
      <c r="CF51" s="210" t="str">
        <f t="shared" si="31"/>
        <v/>
      </c>
      <c r="CG51" s="211" t="str">
        <f t="shared" si="32"/>
        <v/>
      </c>
      <c r="CH51" s="209" t="str">
        <f t="shared" si="33"/>
        <v>TRUE</v>
      </c>
      <c r="CI51" s="220" t="str">
        <f>'LOD &amp; Field blanks'!$M$5</f>
        <v/>
      </c>
      <c r="CJ51" s="221" t="str">
        <f t="shared" si="34"/>
        <v/>
      </c>
      <c r="CK51" s="222" t="str">
        <f t="shared" si="35"/>
        <v/>
      </c>
      <c r="CL51" s="220" t="str">
        <f t="shared" si="36"/>
        <v>TRUE</v>
      </c>
      <c r="CM51" s="226" t="str">
        <f>'LOD &amp; Field blanks'!$M$6</f>
        <v/>
      </c>
      <c r="CN51" s="227" t="str">
        <f t="shared" si="37"/>
        <v/>
      </c>
      <c r="CO51" s="228" t="str">
        <f t="shared" si="38"/>
        <v/>
      </c>
      <c r="CP51" s="226" t="str">
        <f t="shared" si="39"/>
        <v>TRUE</v>
      </c>
    </row>
    <row r="52" spans="1:94" s="62" customFormat="1" ht="45.75" customHeight="1" x14ac:dyDescent="0.2">
      <c r="A52" s="33"/>
      <c r="B52" s="145" t="str">
        <f t="shared" si="9"/>
        <v/>
      </c>
      <c r="C52" s="33"/>
      <c r="D52" s="145" t="str">
        <f t="shared" si="42"/>
        <v/>
      </c>
      <c r="E52" s="35"/>
      <c r="F52" s="22"/>
      <c r="G52" s="30"/>
      <c r="H52" s="30"/>
      <c r="I52" s="130"/>
      <c r="J52" s="176"/>
      <c r="K52" s="176"/>
      <c r="L52" s="176"/>
      <c r="M52" s="132"/>
      <c r="N52" s="33"/>
      <c r="O52" s="33"/>
      <c r="P52" s="26"/>
      <c r="Q52" s="34"/>
      <c r="R52" s="132"/>
      <c r="S52" s="24"/>
      <c r="T52" s="38"/>
      <c r="U52" s="40"/>
      <c r="V52" s="40"/>
      <c r="W52" s="13" t="str">
        <f t="shared" si="10"/>
        <v/>
      </c>
      <c r="X52" s="14" t="str">
        <f t="shared" si="11"/>
        <v/>
      </c>
      <c r="Y52" s="40"/>
      <c r="Z52" s="40"/>
      <c r="AA52" s="13" t="str">
        <f t="shared" si="43"/>
        <v/>
      </c>
      <c r="AB52" s="41"/>
      <c r="AC52" s="41"/>
      <c r="AD52" s="17" t="str">
        <f t="shared" si="40"/>
        <v/>
      </c>
      <c r="AE52" s="15" t="str">
        <f t="shared" si="41"/>
        <v/>
      </c>
      <c r="AF52" s="60" t="str">
        <f t="shared" si="44"/>
        <v/>
      </c>
      <c r="AG52" s="52" t="str">
        <f t="shared" si="45"/>
        <v/>
      </c>
      <c r="AH52" s="45"/>
      <c r="AI52" s="51"/>
      <c r="AJ52" s="50" t="str">
        <f t="shared" si="12"/>
        <v/>
      </c>
      <c r="AK52" s="60" t="str">
        <f t="shared" si="46"/>
        <v/>
      </c>
      <c r="AL52" s="61" t="str">
        <f t="shared" si="13"/>
        <v/>
      </c>
      <c r="AM52" s="52" t="str">
        <f t="shared" si="47"/>
        <v/>
      </c>
      <c r="AN52" s="45"/>
      <c r="AO52" s="51"/>
      <c r="AP52" s="50" t="str">
        <f t="shared" si="14"/>
        <v/>
      </c>
      <c r="AQ52" s="60" t="str">
        <f t="shared" si="48"/>
        <v/>
      </c>
      <c r="AR52" s="61" t="str">
        <f t="shared" si="15"/>
        <v/>
      </c>
      <c r="AS52" s="52" t="str">
        <f t="shared" si="49"/>
        <v/>
      </c>
      <c r="AT52" s="45"/>
      <c r="AU52" s="51"/>
      <c r="AV52" s="50" t="str">
        <f t="shared" si="16"/>
        <v/>
      </c>
      <c r="AW52" s="60" t="str">
        <f t="shared" si="50"/>
        <v/>
      </c>
      <c r="AX52" s="61" t="str">
        <f t="shared" si="17"/>
        <v/>
      </c>
      <c r="AY52" s="52" t="str">
        <f t="shared" si="51"/>
        <v/>
      </c>
      <c r="AZ52" s="297"/>
      <c r="BA52" s="36"/>
      <c r="BB52" s="36"/>
      <c r="BC52" s="36"/>
      <c r="BD52" s="169" t="str">
        <f t="shared" si="18"/>
        <v/>
      </c>
      <c r="BE52" s="260" t="str">
        <f t="shared" si="19"/>
        <v/>
      </c>
      <c r="BF52" s="260" t="str">
        <f t="shared" si="20"/>
        <v/>
      </c>
      <c r="BG52" s="260" t="str">
        <f t="shared" si="21"/>
        <v/>
      </c>
      <c r="BH52" s="260" t="str">
        <f t="shared" si="22"/>
        <v/>
      </c>
      <c r="BI52" s="297"/>
      <c r="BJ52" s="297"/>
      <c r="BN52" s="153" t="e">
        <f>VLOOKUP(A52,'NEPSI sectors'!$A$1:$B$18,2,FALSE)</f>
        <v>#N/A</v>
      </c>
      <c r="BO52" s="164" t="e">
        <f>VLOOKUP(C52,Countries!$A$1:'Countries'!$B$51,2,FALSE)</f>
        <v>#N/A</v>
      </c>
      <c r="BP52" s="153" t="str">
        <f>IF(OR('LOD &amp; Field blanks'!$F$3="no",W52=""),"0",'LOD &amp; Field blanks'!$F$53)</f>
        <v>0</v>
      </c>
      <c r="BQ52" s="153" t="str">
        <f>IF(OR('LOD &amp; Field blanks'!$F$3="no",AI52=""),"0",'LOD &amp; Field blanks'!$H$53)</f>
        <v>0</v>
      </c>
      <c r="BR52" s="153" t="str">
        <f>IF(OR('LOD &amp; Field blanks'!$F$3="no",AO52=""),"0",'LOD &amp; Field blanks'!$I$53)</f>
        <v>0</v>
      </c>
      <c r="BS52" s="153" t="str">
        <f>IF(OR('LOD &amp; Field blanks'!$F$3="no",AU52=""),"0",'LOD &amp; Field blanks'!$J$53)</f>
        <v>0</v>
      </c>
      <c r="BT52" s="153" t="e">
        <f>VLOOKUP('Collection sheet'!BC52,RPE!$A$2:$B$14,2,FALSE)</f>
        <v>#N/A</v>
      </c>
      <c r="BU52" s="180" t="str">
        <f t="shared" si="23"/>
        <v/>
      </c>
      <c r="BV52" s="180" t="str">
        <f t="shared" si="24"/>
        <v/>
      </c>
      <c r="BW52" s="180" t="str">
        <f t="shared" si="25"/>
        <v/>
      </c>
      <c r="BX52" s="180">
        <v>0</v>
      </c>
      <c r="BY52" s="201" t="str">
        <f>'LOD &amp; Field blanks'!$M$3</f>
        <v/>
      </c>
      <c r="BZ52" s="201" t="str">
        <f t="shared" si="26"/>
        <v/>
      </c>
      <c r="CA52" s="195" t="str">
        <f t="shared" si="27"/>
        <v/>
      </c>
      <c r="CB52" s="196" t="str">
        <f t="shared" si="28"/>
        <v/>
      </c>
      <c r="CC52" s="204" t="str">
        <f t="shared" si="29"/>
        <v/>
      </c>
      <c r="CD52" s="200" t="str">
        <f t="shared" si="30"/>
        <v>TRUE</v>
      </c>
      <c r="CE52" s="209" t="str">
        <f>'LOD &amp; Field blanks'!$M$4</f>
        <v/>
      </c>
      <c r="CF52" s="210" t="str">
        <f t="shared" si="31"/>
        <v/>
      </c>
      <c r="CG52" s="211" t="str">
        <f t="shared" si="32"/>
        <v/>
      </c>
      <c r="CH52" s="209" t="str">
        <f t="shared" si="33"/>
        <v>TRUE</v>
      </c>
      <c r="CI52" s="220" t="str">
        <f>'LOD &amp; Field blanks'!$M$5</f>
        <v/>
      </c>
      <c r="CJ52" s="221" t="str">
        <f t="shared" si="34"/>
        <v/>
      </c>
      <c r="CK52" s="222" t="str">
        <f t="shared" si="35"/>
        <v/>
      </c>
      <c r="CL52" s="220" t="str">
        <f t="shared" si="36"/>
        <v>TRUE</v>
      </c>
      <c r="CM52" s="226" t="str">
        <f>'LOD &amp; Field blanks'!$M$6</f>
        <v/>
      </c>
      <c r="CN52" s="227" t="str">
        <f t="shared" si="37"/>
        <v/>
      </c>
      <c r="CO52" s="228" t="str">
        <f t="shared" si="38"/>
        <v/>
      </c>
      <c r="CP52" s="226" t="str">
        <f t="shared" si="39"/>
        <v>TRUE</v>
      </c>
    </row>
    <row r="53" spans="1:94" s="62" customFormat="1" ht="45.75" customHeight="1" x14ac:dyDescent="0.2">
      <c r="A53" s="33"/>
      <c r="B53" s="145" t="str">
        <f t="shared" si="9"/>
        <v/>
      </c>
      <c r="C53" s="33"/>
      <c r="D53" s="145" t="str">
        <f t="shared" si="42"/>
        <v/>
      </c>
      <c r="E53" s="35"/>
      <c r="F53" s="22"/>
      <c r="G53" s="29"/>
      <c r="H53" s="30"/>
      <c r="I53" s="130"/>
      <c r="J53" s="176"/>
      <c r="K53" s="176"/>
      <c r="L53" s="176"/>
      <c r="M53" s="132"/>
      <c r="N53" s="33"/>
      <c r="O53" s="33"/>
      <c r="P53" s="26"/>
      <c r="Q53" s="34"/>
      <c r="R53" s="132"/>
      <c r="S53" s="24"/>
      <c r="T53" s="38"/>
      <c r="U53" s="42"/>
      <c r="V53" s="42"/>
      <c r="W53" s="13" t="str">
        <f t="shared" si="10"/>
        <v/>
      </c>
      <c r="X53" s="14" t="str">
        <f t="shared" si="11"/>
        <v/>
      </c>
      <c r="Y53" s="40"/>
      <c r="Z53" s="40"/>
      <c r="AA53" s="13" t="str">
        <f t="shared" si="43"/>
        <v/>
      </c>
      <c r="AB53" s="41"/>
      <c r="AC53" s="41"/>
      <c r="AD53" s="17" t="str">
        <f t="shared" si="40"/>
        <v/>
      </c>
      <c r="AE53" s="15" t="str">
        <f t="shared" si="41"/>
        <v/>
      </c>
      <c r="AF53" s="60" t="str">
        <f t="shared" si="44"/>
        <v/>
      </c>
      <c r="AG53" s="52" t="str">
        <f t="shared" si="45"/>
        <v/>
      </c>
      <c r="AH53" s="42"/>
      <c r="AI53" s="51"/>
      <c r="AJ53" s="50" t="str">
        <f t="shared" si="12"/>
        <v/>
      </c>
      <c r="AK53" s="60" t="str">
        <f t="shared" si="46"/>
        <v/>
      </c>
      <c r="AL53" s="61" t="str">
        <f t="shared" si="13"/>
        <v/>
      </c>
      <c r="AM53" s="52" t="str">
        <f t="shared" si="47"/>
        <v/>
      </c>
      <c r="AN53" s="42"/>
      <c r="AO53" s="51"/>
      <c r="AP53" s="50" t="str">
        <f t="shared" si="14"/>
        <v/>
      </c>
      <c r="AQ53" s="60" t="str">
        <f t="shared" si="48"/>
        <v/>
      </c>
      <c r="AR53" s="61" t="str">
        <f t="shared" si="15"/>
        <v/>
      </c>
      <c r="AS53" s="52" t="str">
        <f t="shared" si="49"/>
        <v/>
      </c>
      <c r="AT53" s="42"/>
      <c r="AU53" s="51"/>
      <c r="AV53" s="50" t="str">
        <f t="shared" si="16"/>
        <v/>
      </c>
      <c r="AW53" s="60" t="str">
        <f t="shared" si="50"/>
        <v/>
      </c>
      <c r="AX53" s="61" t="str">
        <f t="shared" si="17"/>
        <v/>
      </c>
      <c r="AY53" s="52" t="str">
        <f t="shared" si="51"/>
        <v/>
      </c>
      <c r="AZ53" s="297"/>
      <c r="BA53" s="36"/>
      <c r="BB53" s="36"/>
      <c r="BC53" s="36"/>
      <c r="BD53" s="169" t="str">
        <f t="shared" si="18"/>
        <v/>
      </c>
      <c r="BE53" s="260" t="str">
        <f t="shared" si="19"/>
        <v/>
      </c>
      <c r="BF53" s="260" t="str">
        <f t="shared" si="20"/>
        <v/>
      </c>
      <c r="BG53" s="260" t="str">
        <f t="shared" si="21"/>
        <v/>
      </c>
      <c r="BH53" s="260" t="str">
        <f t="shared" si="22"/>
        <v/>
      </c>
      <c r="BI53" s="297"/>
      <c r="BJ53" s="297"/>
      <c r="BN53" s="153" t="e">
        <f>VLOOKUP(A53,'NEPSI sectors'!$A$1:$B$18,2,FALSE)</f>
        <v>#N/A</v>
      </c>
      <c r="BO53" s="164" t="e">
        <f>VLOOKUP(C53,Countries!$A$1:'Countries'!$B$51,2,FALSE)</f>
        <v>#N/A</v>
      </c>
      <c r="BP53" s="153" t="str">
        <f>IF(OR('LOD &amp; Field blanks'!$F$3="no",W53=""),"0",'LOD &amp; Field blanks'!$F$53)</f>
        <v>0</v>
      </c>
      <c r="BQ53" s="153" t="str">
        <f>IF(OR('LOD &amp; Field blanks'!$F$3="no",AI53=""),"0",'LOD &amp; Field blanks'!$H$53)</f>
        <v>0</v>
      </c>
      <c r="BR53" s="153" t="str">
        <f>IF(OR('LOD &amp; Field blanks'!$F$3="no",AO53=""),"0",'LOD &amp; Field blanks'!$I$53)</f>
        <v>0</v>
      </c>
      <c r="BS53" s="153" t="str">
        <f>IF(OR('LOD &amp; Field blanks'!$F$3="no",AU53=""),"0",'LOD &amp; Field blanks'!$J$53)</f>
        <v>0</v>
      </c>
      <c r="BT53" s="153" t="e">
        <f>VLOOKUP('Collection sheet'!BC53,RPE!$A$2:$B$14,2,FALSE)</f>
        <v>#N/A</v>
      </c>
      <c r="BU53" s="180" t="str">
        <f t="shared" si="23"/>
        <v/>
      </c>
      <c r="BV53" s="180" t="str">
        <f t="shared" si="24"/>
        <v/>
      </c>
      <c r="BW53" s="180" t="str">
        <f t="shared" si="25"/>
        <v/>
      </c>
      <c r="BX53" s="180">
        <v>0</v>
      </c>
      <c r="BY53" s="201" t="str">
        <f>'LOD &amp; Field blanks'!$M$3</f>
        <v/>
      </c>
      <c r="BZ53" s="201" t="str">
        <f t="shared" si="26"/>
        <v/>
      </c>
      <c r="CA53" s="195" t="str">
        <f t="shared" si="27"/>
        <v/>
      </c>
      <c r="CB53" s="196" t="str">
        <f t="shared" si="28"/>
        <v/>
      </c>
      <c r="CC53" s="204" t="str">
        <f t="shared" si="29"/>
        <v/>
      </c>
      <c r="CD53" s="200" t="str">
        <f t="shared" si="30"/>
        <v>TRUE</v>
      </c>
      <c r="CE53" s="209" t="str">
        <f>'LOD &amp; Field blanks'!$M$4</f>
        <v/>
      </c>
      <c r="CF53" s="210" t="str">
        <f t="shared" si="31"/>
        <v/>
      </c>
      <c r="CG53" s="211" t="str">
        <f t="shared" si="32"/>
        <v/>
      </c>
      <c r="CH53" s="209" t="str">
        <f t="shared" si="33"/>
        <v>TRUE</v>
      </c>
      <c r="CI53" s="220" t="str">
        <f>'LOD &amp; Field blanks'!$M$5</f>
        <v/>
      </c>
      <c r="CJ53" s="221" t="str">
        <f t="shared" si="34"/>
        <v/>
      </c>
      <c r="CK53" s="222" t="str">
        <f t="shared" si="35"/>
        <v/>
      </c>
      <c r="CL53" s="220" t="str">
        <f t="shared" si="36"/>
        <v>TRUE</v>
      </c>
      <c r="CM53" s="226" t="str">
        <f>'LOD &amp; Field blanks'!$M$6</f>
        <v/>
      </c>
      <c r="CN53" s="227" t="str">
        <f t="shared" si="37"/>
        <v/>
      </c>
      <c r="CO53" s="228" t="str">
        <f t="shared" si="38"/>
        <v/>
      </c>
      <c r="CP53" s="226" t="str">
        <f t="shared" si="39"/>
        <v>TRUE</v>
      </c>
    </row>
    <row r="54" spans="1:94" s="62" customFormat="1" ht="45.75" customHeight="1" x14ac:dyDescent="0.2">
      <c r="A54" s="33"/>
      <c r="B54" s="145" t="str">
        <f t="shared" si="9"/>
        <v/>
      </c>
      <c r="C54" s="33"/>
      <c r="D54" s="145" t="str">
        <f t="shared" si="42"/>
        <v/>
      </c>
      <c r="E54" s="35"/>
      <c r="F54" s="22"/>
      <c r="G54" s="29"/>
      <c r="H54" s="30"/>
      <c r="I54" s="130"/>
      <c r="J54" s="176"/>
      <c r="K54" s="176"/>
      <c r="L54" s="176"/>
      <c r="M54" s="132"/>
      <c r="N54" s="33"/>
      <c r="O54" s="33"/>
      <c r="P54" s="26"/>
      <c r="Q54" s="34"/>
      <c r="R54" s="132"/>
      <c r="S54" s="24"/>
      <c r="T54" s="38"/>
      <c r="U54" s="42"/>
      <c r="V54" s="42"/>
      <c r="W54" s="13" t="str">
        <f t="shared" si="10"/>
        <v/>
      </c>
      <c r="X54" s="14" t="str">
        <f t="shared" si="11"/>
        <v/>
      </c>
      <c r="Y54" s="40"/>
      <c r="Z54" s="40"/>
      <c r="AA54" s="13" t="str">
        <f t="shared" si="43"/>
        <v/>
      </c>
      <c r="AB54" s="41"/>
      <c r="AC54" s="41"/>
      <c r="AD54" s="17" t="str">
        <f t="shared" si="40"/>
        <v/>
      </c>
      <c r="AE54" s="15" t="str">
        <f t="shared" si="41"/>
        <v/>
      </c>
      <c r="AF54" s="60" t="str">
        <f t="shared" si="44"/>
        <v/>
      </c>
      <c r="AG54" s="52" t="str">
        <f t="shared" si="45"/>
        <v/>
      </c>
      <c r="AH54" s="42"/>
      <c r="AI54" s="51"/>
      <c r="AJ54" s="50" t="str">
        <f t="shared" si="12"/>
        <v/>
      </c>
      <c r="AK54" s="60" t="str">
        <f t="shared" si="46"/>
        <v/>
      </c>
      <c r="AL54" s="61" t="str">
        <f t="shared" si="13"/>
        <v/>
      </c>
      <c r="AM54" s="52" t="str">
        <f t="shared" si="47"/>
        <v/>
      </c>
      <c r="AN54" s="42"/>
      <c r="AO54" s="51"/>
      <c r="AP54" s="50" t="str">
        <f t="shared" si="14"/>
        <v/>
      </c>
      <c r="AQ54" s="60" t="str">
        <f t="shared" si="48"/>
        <v/>
      </c>
      <c r="AR54" s="61" t="str">
        <f t="shared" si="15"/>
        <v/>
      </c>
      <c r="AS54" s="52" t="str">
        <f t="shared" si="49"/>
        <v/>
      </c>
      <c r="AT54" s="42"/>
      <c r="AU54" s="51"/>
      <c r="AV54" s="50" t="str">
        <f t="shared" si="16"/>
        <v/>
      </c>
      <c r="AW54" s="60" t="str">
        <f t="shared" si="50"/>
        <v/>
      </c>
      <c r="AX54" s="61" t="str">
        <f t="shared" si="17"/>
        <v/>
      </c>
      <c r="AY54" s="52" t="str">
        <f t="shared" si="51"/>
        <v/>
      </c>
      <c r="AZ54" s="297"/>
      <c r="BA54" s="36"/>
      <c r="BB54" s="36"/>
      <c r="BC54" s="36"/>
      <c r="BD54" s="169" t="str">
        <f t="shared" si="18"/>
        <v/>
      </c>
      <c r="BE54" s="260" t="str">
        <f t="shared" si="19"/>
        <v/>
      </c>
      <c r="BF54" s="260" t="str">
        <f t="shared" si="20"/>
        <v/>
      </c>
      <c r="BG54" s="260" t="str">
        <f t="shared" si="21"/>
        <v/>
      </c>
      <c r="BH54" s="260" t="str">
        <f t="shared" si="22"/>
        <v/>
      </c>
      <c r="BI54" s="297"/>
      <c r="BJ54" s="297"/>
      <c r="BN54" s="153" t="e">
        <f>VLOOKUP(A54,'NEPSI sectors'!$A$1:$B$18,2,FALSE)</f>
        <v>#N/A</v>
      </c>
      <c r="BO54" s="164" t="e">
        <f>VLOOKUP(C54,Countries!$A$1:'Countries'!$B$51,2,FALSE)</f>
        <v>#N/A</v>
      </c>
      <c r="BP54" s="153" t="str">
        <f>IF(OR('LOD &amp; Field blanks'!$F$3="no",W54=""),"0",'LOD &amp; Field blanks'!$F$53)</f>
        <v>0</v>
      </c>
      <c r="BQ54" s="153" t="str">
        <f>IF(OR('LOD &amp; Field blanks'!$F$3="no",AI54=""),"0",'LOD &amp; Field blanks'!$H$53)</f>
        <v>0</v>
      </c>
      <c r="BR54" s="153" t="str">
        <f>IF(OR('LOD &amp; Field blanks'!$F$3="no",AO54=""),"0",'LOD &amp; Field blanks'!$I$53)</f>
        <v>0</v>
      </c>
      <c r="BS54" s="153" t="str">
        <f>IF(OR('LOD &amp; Field blanks'!$F$3="no",AU54=""),"0",'LOD &amp; Field blanks'!$J$53)</f>
        <v>0</v>
      </c>
      <c r="BT54" s="153" t="e">
        <f>VLOOKUP('Collection sheet'!BC54,RPE!$A$2:$B$14,2,FALSE)</f>
        <v>#N/A</v>
      </c>
      <c r="BU54" s="180" t="str">
        <f t="shared" si="23"/>
        <v/>
      </c>
      <c r="BV54" s="180" t="str">
        <f t="shared" si="24"/>
        <v/>
      </c>
      <c r="BW54" s="180" t="str">
        <f t="shared" si="25"/>
        <v/>
      </c>
      <c r="BX54" s="180">
        <v>0</v>
      </c>
      <c r="BY54" s="201" t="str">
        <f>'LOD &amp; Field blanks'!$M$3</f>
        <v/>
      </c>
      <c r="BZ54" s="201" t="str">
        <f t="shared" si="26"/>
        <v/>
      </c>
      <c r="CA54" s="195" t="str">
        <f t="shared" si="27"/>
        <v/>
      </c>
      <c r="CB54" s="196" t="str">
        <f t="shared" si="28"/>
        <v/>
      </c>
      <c r="CC54" s="204" t="str">
        <f t="shared" si="29"/>
        <v/>
      </c>
      <c r="CD54" s="200" t="str">
        <f t="shared" si="30"/>
        <v>TRUE</v>
      </c>
      <c r="CE54" s="209" t="str">
        <f>'LOD &amp; Field blanks'!$M$4</f>
        <v/>
      </c>
      <c r="CF54" s="210" t="str">
        <f t="shared" si="31"/>
        <v/>
      </c>
      <c r="CG54" s="211" t="str">
        <f t="shared" si="32"/>
        <v/>
      </c>
      <c r="CH54" s="209" t="str">
        <f t="shared" si="33"/>
        <v>TRUE</v>
      </c>
      <c r="CI54" s="220" t="str">
        <f>'LOD &amp; Field blanks'!$M$5</f>
        <v/>
      </c>
      <c r="CJ54" s="221" t="str">
        <f t="shared" si="34"/>
        <v/>
      </c>
      <c r="CK54" s="222" t="str">
        <f t="shared" si="35"/>
        <v/>
      </c>
      <c r="CL54" s="220" t="str">
        <f t="shared" si="36"/>
        <v>TRUE</v>
      </c>
      <c r="CM54" s="226" t="str">
        <f>'LOD &amp; Field blanks'!$M$6</f>
        <v/>
      </c>
      <c r="CN54" s="227" t="str">
        <f t="shared" si="37"/>
        <v/>
      </c>
      <c r="CO54" s="228" t="str">
        <f t="shared" si="38"/>
        <v/>
      </c>
      <c r="CP54" s="226" t="str">
        <f t="shared" si="39"/>
        <v>TRUE</v>
      </c>
    </row>
    <row r="55" spans="1:94" s="62" customFormat="1" ht="45.75" customHeight="1" x14ac:dyDescent="0.2">
      <c r="A55" s="33"/>
      <c r="B55" s="145" t="str">
        <f t="shared" si="9"/>
        <v/>
      </c>
      <c r="C55" s="33"/>
      <c r="D55" s="145" t="str">
        <f t="shared" si="42"/>
        <v/>
      </c>
      <c r="E55" s="35"/>
      <c r="F55" s="22"/>
      <c r="G55" s="29"/>
      <c r="H55" s="30"/>
      <c r="I55" s="130"/>
      <c r="J55" s="176"/>
      <c r="K55" s="176"/>
      <c r="L55" s="176"/>
      <c r="M55" s="132"/>
      <c r="N55" s="33"/>
      <c r="O55" s="33"/>
      <c r="P55" s="26"/>
      <c r="Q55" s="34"/>
      <c r="R55" s="132"/>
      <c r="S55" s="24"/>
      <c r="T55" s="38"/>
      <c r="U55" s="42"/>
      <c r="V55" s="42"/>
      <c r="W55" s="13" t="str">
        <f t="shared" si="10"/>
        <v/>
      </c>
      <c r="X55" s="14" t="str">
        <f t="shared" si="11"/>
        <v/>
      </c>
      <c r="Y55" s="40"/>
      <c r="Z55" s="40"/>
      <c r="AA55" s="13" t="str">
        <f t="shared" si="43"/>
        <v/>
      </c>
      <c r="AB55" s="41"/>
      <c r="AC55" s="41"/>
      <c r="AD55" s="17" t="str">
        <f t="shared" si="40"/>
        <v/>
      </c>
      <c r="AE55" s="15" t="str">
        <f t="shared" si="41"/>
        <v/>
      </c>
      <c r="AF55" s="60" t="str">
        <f t="shared" si="44"/>
        <v/>
      </c>
      <c r="AG55" s="52" t="str">
        <f t="shared" si="45"/>
        <v/>
      </c>
      <c r="AH55" s="42"/>
      <c r="AI55" s="51"/>
      <c r="AJ55" s="50" t="str">
        <f t="shared" si="12"/>
        <v/>
      </c>
      <c r="AK55" s="60" t="str">
        <f t="shared" si="46"/>
        <v/>
      </c>
      <c r="AL55" s="61" t="str">
        <f t="shared" si="13"/>
        <v/>
      </c>
      <c r="AM55" s="52" t="str">
        <f t="shared" si="47"/>
        <v/>
      </c>
      <c r="AN55" s="42"/>
      <c r="AO55" s="51"/>
      <c r="AP55" s="50" t="str">
        <f t="shared" si="14"/>
        <v/>
      </c>
      <c r="AQ55" s="60" t="str">
        <f t="shared" si="48"/>
        <v/>
      </c>
      <c r="AR55" s="61" t="str">
        <f t="shared" si="15"/>
        <v/>
      </c>
      <c r="AS55" s="52" t="str">
        <f t="shared" si="49"/>
        <v/>
      </c>
      <c r="AT55" s="42"/>
      <c r="AU55" s="51"/>
      <c r="AV55" s="50" t="str">
        <f t="shared" si="16"/>
        <v/>
      </c>
      <c r="AW55" s="60" t="str">
        <f t="shared" si="50"/>
        <v/>
      </c>
      <c r="AX55" s="61" t="str">
        <f t="shared" si="17"/>
        <v/>
      </c>
      <c r="AY55" s="52" t="str">
        <f t="shared" si="51"/>
        <v/>
      </c>
      <c r="AZ55" s="297"/>
      <c r="BA55" s="36"/>
      <c r="BB55" s="36"/>
      <c r="BC55" s="36"/>
      <c r="BD55" s="169" t="str">
        <f t="shared" si="18"/>
        <v/>
      </c>
      <c r="BE55" s="260" t="str">
        <f t="shared" si="19"/>
        <v/>
      </c>
      <c r="BF55" s="260" t="str">
        <f t="shared" si="20"/>
        <v/>
      </c>
      <c r="BG55" s="260" t="str">
        <f t="shared" si="21"/>
        <v/>
      </c>
      <c r="BH55" s="260" t="str">
        <f t="shared" si="22"/>
        <v/>
      </c>
      <c r="BI55" s="297"/>
      <c r="BJ55" s="297"/>
      <c r="BN55" s="153" t="e">
        <f>VLOOKUP(A55,'NEPSI sectors'!$A$1:$B$18,2,FALSE)</f>
        <v>#N/A</v>
      </c>
      <c r="BO55" s="164" t="e">
        <f>VLOOKUP(C55,Countries!$A$1:'Countries'!$B$51,2,FALSE)</f>
        <v>#N/A</v>
      </c>
      <c r="BP55" s="153" t="str">
        <f>IF(OR('LOD &amp; Field blanks'!$F$3="no",W55=""),"0",'LOD &amp; Field blanks'!$F$53)</f>
        <v>0</v>
      </c>
      <c r="BQ55" s="153" t="str">
        <f>IF(OR('LOD &amp; Field blanks'!$F$3="no",AI55=""),"0",'LOD &amp; Field blanks'!$H$53)</f>
        <v>0</v>
      </c>
      <c r="BR55" s="153" t="str">
        <f>IF(OR('LOD &amp; Field blanks'!$F$3="no",AO55=""),"0",'LOD &amp; Field blanks'!$I$53)</f>
        <v>0</v>
      </c>
      <c r="BS55" s="153" t="str">
        <f>IF(OR('LOD &amp; Field blanks'!$F$3="no",AU55=""),"0",'LOD &amp; Field blanks'!$J$53)</f>
        <v>0</v>
      </c>
      <c r="BT55" s="153" t="e">
        <f>VLOOKUP('Collection sheet'!BC55,RPE!$A$2:$B$14,2,FALSE)</f>
        <v>#N/A</v>
      </c>
      <c r="BU55" s="180" t="str">
        <f t="shared" si="23"/>
        <v/>
      </c>
      <c r="BV55" s="180" t="str">
        <f t="shared" si="24"/>
        <v/>
      </c>
      <c r="BW55" s="180" t="str">
        <f t="shared" si="25"/>
        <v/>
      </c>
      <c r="BX55" s="180">
        <v>0</v>
      </c>
      <c r="BY55" s="201" t="str">
        <f>'LOD &amp; Field blanks'!$M$3</f>
        <v/>
      </c>
      <c r="BZ55" s="201" t="str">
        <f t="shared" si="26"/>
        <v/>
      </c>
      <c r="CA55" s="195" t="str">
        <f t="shared" si="27"/>
        <v/>
      </c>
      <c r="CB55" s="196" t="str">
        <f t="shared" si="28"/>
        <v/>
      </c>
      <c r="CC55" s="204" t="str">
        <f t="shared" si="29"/>
        <v/>
      </c>
      <c r="CD55" s="200" t="str">
        <f t="shared" si="30"/>
        <v>TRUE</v>
      </c>
      <c r="CE55" s="209" t="str">
        <f>'LOD &amp; Field blanks'!$M$4</f>
        <v/>
      </c>
      <c r="CF55" s="210" t="str">
        <f t="shared" si="31"/>
        <v/>
      </c>
      <c r="CG55" s="211" t="str">
        <f t="shared" si="32"/>
        <v/>
      </c>
      <c r="CH55" s="209" t="str">
        <f t="shared" si="33"/>
        <v>TRUE</v>
      </c>
      <c r="CI55" s="220" t="str">
        <f>'LOD &amp; Field blanks'!$M$5</f>
        <v/>
      </c>
      <c r="CJ55" s="221" t="str">
        <f t="shared" si="34"/>
        <v/>
      </c>
      <c r="CK55" s="222" t="str">
        <f t="shared" si="35"/>
        <v/>
      </c>
      <c r="CL55" s="220" t="str">
        <f t="shared" si="36"/>
        <v>TRUE</v>
      </c>
      <c r="CM55" s="226" t="str">
        <f>'LOD &amp; Field blanks'!$M$6</f>
        <v/>
      </c>
      <c r="CN55" s="227" t="str">
        <f t="shared" si="37"/>
        <v/>
      </c>
      <c r="CO55" s="228" t="str">
        <f t="shared" si="38"/>
        <v/>
      </c>
      <c r="CP55" s="226" t="str">
        <f t="shared" si="39"/>
        <v>TRUE</v>
      </c>
    </row>
    <row r="56" spans="1:94" s="62" customFormat="1" ht="45.75" customHeight="1" x14ac:dyDescent="0.2">
      <c r="A56" s="33"/>
      <c r="B56" s="145" t="str">
        <f t="shared" si="9"/>
        <v/>
      </c>
      <c r="C56" s="33"/>
      <c r="D56" s="145" t="str">
        <f t="shared" si="42"/>
        <v/>
      </c>
      <c r="E56" s="35"/>
      <c r="F56" s="22"/>
      <c r="G56" s="29"/>
      <c r="H56" s="30"/>
      <c r="I56" s="130"/>
      <c r="J56" s="176"/>
      <c r="K56" s="176"/>
      <c r="L56" s="176"/>
      <c r="M56" s="132"/>
      <c r="N56" s="33"/>
      <c r="O56" s="33"/>
      <c r="P56" s="26"/>
      <c r="Q56" s="34"/>
      <c r="R56" s="132"/>
      <c r="S56" s="24"/>
      <c r="T56" s="38"/>
      <c r="U56" s="42"/>
      <c r="V56" s="42"/>
      <c r="W56" s="13" t="str">
        <f t="shared" si="10"/>
        <v/>
      </c>
      <c r="X56" s="14" t="str">
        <f t="shared" si="11"/>
        <v/>
      </c>
      <c r="Y56" s="40"/>
      <c r="Z56" s="40"/>
      <c r="AA56" s="13" t="str">
        <f t="shared" si="43"/>
        <v/>
      </c>
      <c r="AB56" s="41"/>
      <c r="AC56" s="41"/>
      <c r="AD56" s="17" t="str">
        <f t="shared" si="40"/>
        <v/>
      </c>
      <c r="AE56" s="15" t="str">
        <f t="shared" si="41"/>
        <v/>
      </c>
      <c r="AF56" s="60" t="str">
        <f t="shared" si="44"/>
        <v/>
      </c>
      <c r="AG56" s="52" t="str">
        <f t="shared" si="45"/>
        <v/>
      </c>
      <c r="AH56" s="42"/>
      <c r="AI56" s="51"/>
      <c r="AJ56" s="50" t="str">
        <f t="shared" si="12"/>
        <v/>
      </c>
      <c r="AK56" s="60" t="str">
        <f t="shared" si="46"/>
        <v/>
      </c>
      <c r="AL56" s="61" t="str">
        <f t="shared" si="13"/>
        <v/>
      </c>
      <c r="AM56" s="52" t="str">
        <f t="shared" si="47"/>
        <v/>
      </c>
      <c r="AN56" s="42"/>
      <c r="AO56" s="51"/>
      <c r="AP56" s="50" t="str">
        <f t="shared" si="14"/>
        <v/>
      </c>
      <c r="AQ56" s="60" t="str">
        <f t="shared" si="48"/>
        <v/>
      </c>
      <c r="AR56" s="61" t="str">
        <f t="shared" si="15"/>
        <v/>
      </c>
      <c r="AS56" s="52" t="str">
        <f t="shared" si="49"/>
        <v/>
      </c>
      <c r="AT56" s="42"/>
      <c r="AU56" s="51"/>
      <c r="AV56" s="50" t="str">
        <f t="shared" si="16"/>
        <v/>
      </c>
      <c r="AW56" s="60" t="str">
        <f t="shared" si="50"/>
        <v/>
      </c>
      <c r="AX56" s="61" t="str">
        <f t="shared" si="17"/>
        <v/>
      </c>
      <c r="AY56" s="52" t="str">
        <f t="shared" si="51"/>
        <v/>
      </c>
      <c r="AZ56" s="297"/>
      <c r="BA56" s="36"/>
      <c r="BB56" s="36"/>
      <c r="BC56" s="36"/>
      <c r="BD56" s="169" t="str">
        <f t="shared" si="18"/>
        <v/>
      </c>
      <c r="BE56" s="260" t="str">
        <f t="shared" si="19"/>
        <v/>
      </c>
      <c r="BF56" s="260" t="str">
        <f t="shared" si="20"/>
        <v/>
      </c>
      <c r="BG56" s="260" t="str">
        <f t="shared" si="21"/>
        <v/>
      </c>
      <c r="BH56" s="260" t="str">
        <f t="shared" si="22"/>
        <v/>
      </c>
      <c r="BI56" s="297"/>
      <c r="BJ56" s="297"/>
      <c r="BN56" s="153" t="e">
        <f>VLOOKUP(A56,'NEPSI sectors'!$A$1:$B$18,2,FALSE)</f>
        <v>#N/A</v>
      </c>
      <c r="BO56" s="164" t="e">
        <f>VLOOKUP(C56,Countries!$A$1:'Countries'!$B$51,2,FALSE)</f>
        <v>#N/A</v>
      </c>
      <c r="BP56" s="153" t="str">
        <f>IF(OR('LOD &amp; Field blanks'!$F$3="no",W56=""),"0",'LOD &amp; Field blanks'!$F$53)</f>
        <v>0</v>
      </c>
      <c r="BQ56" s="153" t="str">
        <f>IF(OR('LOD &amp; Field blanks'!$F$3="no",AI56=""),"0",'LOD &amp; Field blanks'!$H$53)</f>
        <v>0</v>
      </c>
      <c r="BR56" s="153" t="str">
        <f>IF(OR('LOD &amp; Field blanks'!$F$3="no",AO56=""),"0",'LOD &amp; Field blanks'!$I$53)</f>
        <v>0</v>
      </c>
      <c r="BS56" s="153" t="str">
        <f>IF(OR('LOD &amp; Field blanks'!$F$3="no",AU56=""),"0",'LOD &amp; Field blanks'!$J$53)</f>
        <v>0</v>
      </c>
      <c r="BT56" s="153" t="e">
        <f>VLOOKUP('Collection sheet'!BC56,RPE!$A$2:$B$14,2,FALSE)</f>
        <v>#N/A</v>
      </c>
      <c r="BU56" s="180" t="str">
        <f t="shared" si="23"/>
        <v/>
      </c>
      <c r="BV56" s="180" t="str">
        <f t="shared" si="24"/>
        <v/>
      </c>
      <c r="BW56" s="180" t="str">
        <f t="shared" si="25"/>
        <v/>
      </c>
      <c r="BX56" s="180">
        <v>0</v>
      </c>
      <c r="BY56" s="201" t="str">
        <f>'LOD &amp; Field blanks'!$M$3</f>
        <v/>
      </c>
      <c r="BZ56" s="201" t="str">
        <f t="shared" si="26"/>
        <v/>
      </c>
      <c r="CA56" s="195" t="str">
        <f t="shared" si="27"/>
        <v/>
      </c>
      <c r="CB56" s="196" t="str">
        <f t="shared" si="28"/>
        <v/>
      </c>
      <c r="CC56" s="204" t="str">
        <f t="shared" si="29"/>
        <v/>
      </c>
      <c r="CD56" s="200" t="str">
        <f t="shared" si="30"/>
        <v>TRUE</v>
      </c>
      <c r="CE56" s="209" t="str">
        <f>'LOD &amp; Field blanks'!$M$4</f>
        <v/>
      </c>
      <c r="CF56" s="210" t="str">
        <f t="shared" si="31"/>
        <v/>
      </c>
      <c r="CG56" s="211" t="str">
        <f t="shared" si="32"/>
        <v/>
      </c>
      <c r="CH56" s="209" t="str">
        <f t="shared" si="33"/>
        <v>TRUE</v>
      </c>
      <c r="CI56" s="220" t="str">
        <f>'LOD &amp; Field blanks'!$M$5</f>
        <v/>
      </c>
      <c r="CJ56" s="221" t="str">
        <f t="shared" si="34"/>
        <v/>
      </c>
      <c r="CK56" s="222" t="str">
        <f t="shared" si="35"/>
        <v/>
      </c>
      <c r="CL56" s="220" t="str">
        <f t="shared" si="36"/>
        <v>TRUE</v>
      </c>
      <c r="CM56" s="226" t="str">
        <f>'LOD &amp; Field blanks'!$M$6</f>
        <v/>
      </c>
      <c r="CN56" s="227" t="str">
        <f t="shared" si="37"/>
        <v/>
      </c>
      <c r="CO56" s="228" t="str">
        <f t="shared" si="38"/>
        <v/>
      </c>
      <c r="CP56" s="226" t="str">
        <f t="shared" si="39"/>
        <v>TRUE</v>
      </c>
    </row>
    <row r="57" spans="1:94" s="62" customFormat="1" ht="45.75" customHeight="1" x14ac:dyDescent="0.2">
      <c r="A57" s="33"/>
      <c r="B57" s="145" t="str">
        <f t="shared" si="9"/>
        <v/>
      </c>
      <c r="C57" s="33"/>
      <c r="D57" s="145" t="str">
        <f t="shared" si="42"/>
        <v/>
      </c>
      <c r="E57" s="35"/>
      <c r="F57" s="22"/>
      <c r="G57" s="30"/>
      <c r="H57" s="30"/>
      <c r="I57" s="130"/>
      <c r="J57" s="176"/>
      <c r="K57" s="176"/>
      <c r="L57" s="176"/>
      <c r="M57" s="132"/>
      <c r="N57" s="33"/>
      <c r="O57" s="33"/>
      <c r="P57" s="26"/>
      <c r="Q57" s="34"/>
      <c r="R57" s="132"/>
      <c r="S57" s="24"/>
      <c r="T57" s="38"/>
      <c r="U57" s="40"/>
      <c r="V57" s="40"/>
      <c r="W57" s="13" t="str">
        <f t="shared" si="10"/>
        <v/>
      </c>
      <c r="X57" s="14" t="str">
        <f t="shared" si="11"/>
        <v/>
      </c>
      <c r="Y57" s="40"/>
      <c r="Z57" s="40"/>
      <c r="AA57" s="13" t="str">
        <f t="shared" si="43"/>
        <v/>
      </c>
      <c r="AB57" s="41"/>
      <c r="AC57" s="41"/>
      <c r="AD57" s="17" t="str">
        <f t="shared" si="40"/>
        <v/>
      </c>
      <c r="AE57" s="15" t="str">
        <f t="shared" si="41"/>
        <v/>
      </c>
      <c r="AF57" s="60" t="str">
        <f t="shared" si="44"/>
        <v/>
      </c>
      <c r="AG57" s="52" t="str">
        <f t="shared" si="45"/>
        <v/>
      </c>
      <c r="AH57" s="45"/>
      <c r="AI57" s="51"/>
      <c r="AJ57" s="50" t="str">
        <f t="shared" si="12"/>
        <v/>
      </c>
      <c r="AK57" s="60" t="str">
        <f t="shared" si="46"/>
        <v/>
      </c>
      <c r="AL57" s="61" t="str">
        <f t="shared" si="13"/>
        <v/>
      </c>
      <c r="AM57" s="52" t="str">
        <f t="shared" si="47"/>
        <v/>
      </c>
      <c r="AN57" s="45"/>
      <c r="AO57" s="51"/>
      <c r="AP57" s="50" t="str">
        <f t="shared" si="14"/>
        <v/>
      </c>
      <c r="AQ57" s="60" t="str">
        <f t="shared" si="48"/>
        <v/>
      </c>
      <c r="AR57" s="61" t="str">
        <f t="shared" si="15"/>
        <v/>
      </c>
      <c r="AS57" s="52" t="str">
        <f t="shared" si="49"/>
        <v/>
      </c>
      <c r="AT57" s="45"/>
      <c r="AU57" s="51"/>
      <c r="AV57" s="50" t="str">
        <f t="shared" si="16"/>
        <v/>
      </c>
      <c r="AW57" s="60" t="str">
        <f t="shared" si="50"/>
        <v/>
      </c>
      <c r="AX57" s="61" t="str">
        <f t="shared" si="17"/>
        <v/>
      </c>
      <c r="AY57" s="52" t="str">
        <f t="shared" si="51"/>
        <v/>
      </c>
      <c r="AZ57" s="297"/>
      <c r="BA57" s="36"/>
      <c r="BB57" s="36"/>
      <c r="BC57" s="36"/>
      <c r="BD57" s="169" t="str">
        <f t="shared" si="18"/>
        <v/>
      </c>
      <c r="BE57" s="260" t="str">
        <f t="shared" si="19"/>
        <v/>
      </c>
      <c r="BF57" s="260" t="str">
        <f t="shared" si="20"/>
        <v/>
      </c>
      <c r="BG57" s="260" t="str">
        <f t="shared" si="21"/>
        <v/>
      </c>
      <c r="BH57" s="260" t="str">
        <f t="shared" si="22"/>
        <v/>
      </c>
      <c r="BI57" s="297"/>
      <c r="BJ57" s="297"/>
      <c r="BN57" s="153" t="e">
        <f>VLOOKUP(A57,'NEPSI sectors'!$A$1:$B$18,2,FALSE)</f>
        <v>#N/A</v>
      </c>
      <c r="BO57" s="164" t="e">
        <f>VLOOKUP(C57,Countries!$A$1:'Countries'!$B$51,2,FALSE)</f>
        <v>#N/A</v>
      </c>
      <c r="BP57" s="153" t="str">
        <f>IF(OR('LOD &amp; Field blanks'!$F$3="no",W57=""),"0",'LOD &amp; Field blanks'!$F$53)</f>
        <v>0</v>
      </c>
      <c r="BQ57" s="153" t="str">
        <f>IF(OR('LOD &amp; Field blanks'!$F$3="no",AI57=""),"0",'LOD &amp; Field blanks'!$H$53)</f>
        <v>0</v>
      </c>
      <c r="BR57" s="153" t="str">
        <f>IF(OR('LOD &amp; Field blanks'!$F$3="no",AO57=""),"0",'LOD &amp; Field blanks'!$I$53)</f>
        <v>0</v>
      </c>
      <c r="BS57" s="153" t="str">
        <f>IF(OR('LOD &amp; Field blanks'!$F$3="no",AU57=""),"0",'LOD &amp; Field blanks'!$J$53)</f>
        <v>0</v>
      </c>
      <c r="BT57" s="153" t="e">
        <f>VLOOKUP('Collection sheet'!BC57,RPE!$A$2:$B$14,2,FALSE)</f>
        <v>#N/A</v>
      </c>
      <c r="BU57" s="180" t="str">
        <f t="shared" si="23"/>
        <v/>
      </c>
      <c r="BV57" s="180" t="str">
        <f t="shared" si="24"/>
        <v/>
      </c>
      <c r="BW57" s="180" t="str">
        <f t="shared" si="25"/>
        <v/>
      </c>
      <c r="BX57" s="180">
        <v>0</v>
      </c>
      <c r="BY57" s="201" t="str">
        <f>'LOD &amp; Field blanks'!$M$3</f>
        <v/>
      </c>
      <c r="BZ57" s="201" t="str">
        <f t="shared" si="26"/>
        <v/>
      </c>
      <c r="CA57" s="195" t="str">
        <f t="shared" si="27"/>
        <v/>
      </c>
      <c r="CB57" s="196" t="str">
        <f t="shared" si="28"/>
        <v/>
      </c>
      <c r="CC57" s="204" t="str">
        <f t="shared" si="29"/>
        <v/>
      </c>
      <c r="CD57" s="200" t="str">
        <f t="shared" si="30"/>
        <v>TRUE</v>
      </c>
      <c r="CE57" s="209" t="str">
        <f>'LOD &amp; Field blanks'!$M$4</f>
        <v/>
      </c>
      <c r="CF57" s="210" t="str">
        <f t="shared" si="31"/>
        <v/>
      </c>
      <c r="CG57" s="211" t="str">
        <f t="shared" si="32"/>
        <v/>
      </c>
      <c r="CH57" s="209" t="str">
        <f t="shared" si="33"/>
        <v>TRUE</v>
      </c>
      <c r="CI57" s="220" t="str">
        <f>'LOD &amp; Field blanks'!$M$5</f>
        <v/>
      </c>
      <c r="CJ57" s="221" t="str">
        <f t="shared" si="34"/>
        <v/>
      </c>
      <c r="CK57" s="222" t="str">
        <f t="shared" si="35"/>
        <v/>
      </c>
      <c r="CL57" s="220" t="str">
        <f t="shared" si="36"/>
        <v>TRUE</v>
      </c>
      <c r="CM57" s="226" t="str">
        <f>'LOD &amp; Field blanks'!$M$6</f>
        <v/>
      </c>
      <c r="CN57" s="227" t="str">
        <f t="shared" si="37"/>
        <v/>
      </c>
      <c r="CO57" s="228" t="str">
        <f t="shared" si="38"/>
        <v/>
      </c>
      <c r="CP57" s="226" t="str">
        <f t="shared" si="39"/>
        <v>TRUE</v>
      </c>
    </row>
    <row r="58" spans="1:94" s="62" customFormat="1" ht="45.75" customHeight="1" x14ac:dyDescent="0.2">
      <c r="A58" s="33"/>
      <c r="B58" s="145" t="str">
        <f t="shared" si="9"/>
        <v/>
      </c>
      <c r="C58" s="33"/>
      <c r="D58" s="145" t="str">
        <f t="shared" si="42"/>
        <v/>
      </c>
      <c r="E58" s="35"/>
      <c r="F58" s="22"/>
      <c r="G58" s="30"/>
      <c r="H58" s="30"/>
      <c r="I58" s="130"/>
      <c r="J58" s="176"/>
      <c r="K58" s="176"/>
      <c r="L58" s="176"/>
      <c r="M58" s="132"/>
      <c r="N58" s="33"/>
      <c r="O58" s="33"/>
      <c r="P58" s="26"/>
      <c r="Q58" s="34"/>
      <c r="R58" s="132"/>
      <c r="S58" s="24"/>
      <c r="T58" s="38"/>
      <c r="U58" s="40"/>
      <c r="V58" s="40"/>
      <c r="W58" s="13" t="str">
        <f t="shared" si="10"/>
        <v/>
      </c>
      <c r="X58" s="14" t="str">
        <f t="shared" si="11"/>
        <v/>
      </c>
      <c r="Y58" s="40"/>
      <c r="Z58" s="40"/>
      <c r="AA58" s="13" t="str">
        <f t="shared" si="43"/>
        <v/>
      </c>
      <c r="AB58" s="41"/>
      <c r="AC58" s="41"/>
      <c r="AD58" s="17" t="str">
        <f t="shared" si="40"/>
        <v/>
      </c>
      <c r="AE58" s="15" t="str">
        <f t="shared" si="41"/>
        <v/>
      </c>
      <c r="AF58" s="60" t="str">
        <f t="shared" si="44"/>
        <v/>
      </c>
      <c r="AG58" s="52" t="str">
        <f t="shared" si="45"/>
        <v/>
      </c>
      <c r="AH58" s="45"/>
      <c r="AI58" s="51"/>
      <c r="AJ58" s="50" t="str">
        <f t="shared" si="12"/>
        <v/>
      </c>
      <c r="AK58" s="60" t="str">
        <f t="shared" si="46"/>
        <v/>
      </c>
      <c r="AL58" s="61" t="str">
        <f t="shared" si="13"/>
        <v/>
      </c>
      <c r="AM58" s="52" t="str">
        <f t="shared" si="47"/>
        <v/>
      </c>
      <c r="AN58" s="45"/>
      <c r="AO58" s="51"/>
      <c r="AP58" s="50" t="str">
        <f t="shared" si="14"/>
        <v/>
      </c>
      <c r="AQ58" s="60" t="str">
        <f t="shared" si="48"/>
        <v/>
      </c>
      <c r="AR58" s="61" t="str">
        <f t="shared" si="15"/>
        <v/>
      </c>
      <c r="AS58" s="52" t="str">
        <f t="shared" si="49"/>
        <v/>
      </c>
      <c r="AT58" s="45"/>
      <c r="AU58" s="51"/>
      <c r="AV58" s="50" t="str">
        <f t="shared" si="16"/>
        <v/>
      </c>
      <c r="AW58" s="60" t="str">
        <f t="shared" si="50"/>
        <v/>
      </c>
      <c r="AX58" s="61" t="str">
        <f t="shared" si="17"/>
        <v/>
      </c>
      <c r="AY58" s="52" t="str">
        <f t="shared" si="51"/>
        <v/>
      </c>
      <c r="AZ58" s="297"/>
      <c r="BA58" s="36"/>
      <c r="BB58" s="36"/>
      <c r="BC58" s="36"/>
      <c r="BD58" s="169" t="str">
        <f t="shared" si="18"/>
        <v/>
      </c>
      <c r="BE58" s="260" t="str">
        <f t="shared" si="19"/>
        <v/>
      </c>
      <c r="BF58" s="260" t="str">
        <f t="shared" si="20"/>
        <v/>
      </c>
      <c r="BG58" s="260" t="str">
        <f t="shared" si="21"/>
        <v/>
      </c>
      <c r="BH58" s="260" t="str">
        <f t="shared" si="22"/>
        <v/>
      </c>
      <c r="BI58" s="297"/>
      <c r="BJ58" s="297"/>
      <c r="BN58" s="153" t="e">
        <f>VLOOKUP(A58,'NEPSI sectors'!$A$1:$B$18,2,FALSE)</f>
        <v>#N/A</v>
      </c>
      <c r="BO58" s="164" t="e">
        <f>VLOOKUP(C58,Countries!$A$1:'Countries'!$B$51,2,FALSE)</f>
        <v>#N/A</v>
      </c>
      <c r="BP58" s="153" t="str">
        <f>IF(OR('LOD &amp; Field blanks'!$F$3="no",W58=""),"0",'LOD &amp; Field blanks'!$F$53)</f>
        <v>0</v>
      </c>
      <c r="BQ58" s="153" t="str">
        <f>IF(OR('LOD &amp; Field blanks'!$F$3="no",AI58=""),"0",'LOD &amp; Field blanks'!$H$53)</f>
        <v>0</v>
      </c>
      <c r="BR58" s="153" t="str">
        <f>IF(OR('LOD &amp; Field blanks'!$F$3="no",AO58=""),"0",'LOD &amp; Field blanks'!$I$53)</f>
        <v>0</v>
      </c>
      <c r="BS58" s="153" t="str">
        <f>IF(OR('LOD &amp; Field blanks'!$F$3="no",AU58=""),"0",'LOD &amp; Field blanks'!$J$53)</f>
        <v>0</v>
      </c>
      <c r="BT58" s="153" t="e">
        <f>VLOOKUP('Collection sheet'!BC58,RPE!$A$2:$B$14,2,FALSE)</f>
        <v>#N/A</v>
      </c>
      <c r="BU58" s="180" t="str">
        <f t="shared" si="23"/>
        <v/>
      </c>
      <c r="BV58" s="180" t="str">
        <f t="shared" si="24"/>
        <v/>
      </c>
      <c r="BW58" s="180" t="str">
        <f t="shared" si="25"/>
        <v/>
      </c>
      <c r="BX58" s="180">
        <v>0</v>
      </c>
      <c r="BY58" s="201" t="str">
        <f>'LOD &amp; Field blanks'!$M$3</f>
        <v/>
      </c>
      <c r="BZ58" s="201" t="str">
        <f t="shared" si="26"/>
        <v/>
      </c>
      <c r="CA58" s="195" t="str">
        <f t="shared" si="27"/>
        <v/>
      </c>
      <c r="CB58" s="196" t="str">
        <f t="shared" si="28"/>
        <v/>
      </c>
      <c r="CC58" s="204" t="str">
        <f t="shared" si="29"/>
        <v/>
      </c>
      <c r="CD58" s="200" t="str">
        <f t="shared" si="30"/>
        <v>TRUE</v>
      </c>
      <c r="CE58" s="209" t="str">
        <f>'LOD &amp; Field blanks'!$M$4</f>
        <v/>
      </c>
      <c r="CF58" s="210" t="str">
        <f t="shared" si="31"/>
        <v/>
      </c>
      <c r="CG58" s="211" t="str">
        <f t="shared" si="32"/>
        <v/>
      </c>
      <c r="CH58" s="209" t="str">
        <f t="shared" si="33"/>
        <v>TRUE</v>
      </c>
      <c r="CI58" s="220" t="str">
        <f>'LOD &amp; Field blanks'!$M$5</f>
        <v/>
      </c>
      <c r="CJ58" s="221" t="str">
        <f t="shared" si="34"/>
        <v/>
      </c>
      <c r="CK58" s="222" t="str">
        <f t="shared" si="35"/>
        <v/>
      </c>
      <c r="CL58" s="220" t="str">
        <f t="shared" si="36"/>
        <v>TRUE</v>
      </c>
      <c r="CM58" s="226" t="str">
        <f>'LOD &amp; Field blanks'!$M$6</f>
        <v/>
      </c>
      <c r="CN58" s="227" t="str">
        <f t="shared" si="37"/>
        <v/>
      </c>
      <c r="CO58" s="228" t="str">
        <f t="shared" si="38"/>
        <v/>
      </c>
      <c r="CP58" s="226" t="str">
        <f t="shared" si="39"/>
        <v>TRUE</v>
      </c>
    </row>
    <row r="59" spans="1:94" s="62" customFormat="1" ht="45.75" customHeight="1" x14ac:dyDescent="0.2">
      <c r="A59" s="33"/>
      <c r="B59" s="145" t="str">
        <f t="shared" si="9"/>
        <v/>
      </c>
      <c r="C59" s="33"/>
      <c r="D59" s="145" t="str">
        <f t="shared" si="42"/>
        <v/>
      </c>
      <c r="E59" s="35"/>
      <c r="F59" s="22"/>
      <c r="G59" s="30"/>
      <c r="H59" s="30"/>
      <c r="I59" s="130"/>
      <c r="J59" s="176"/>
      <c r="K59" s="176"/>
      <c r="L59" s="176"/>
      <c r="M59" s="132"/>
      <c r="N59" s="33"/>
      <c r="O59" s="33"/>
      <c r="P59" s="26"/>
      <c r="Q59" s="34"/>
      <c r="R59" s="132"/>
      <c r="S59" s="24"/>
      <c r="T59" s="38"/>
      <c r="U59" s="40"/>
      <c r="V59" s="40"/>
      <c r="W59" s="13" t="str">
        <f t="shared" si="10"/>
        <v/>
      </c>
      <c r="X59" s="14" t="str">
        <f t="shared" si="11"/>
        <v/>
      </c>
      <c r="Y59" s="40"/>
      <c r="Z59" s="40"/>
      <c r="AA59" s="13" t="str">
        <f t="shared" si="43"/>
        <v/>
      </c>
      <c r="AB59" s="41"/>
      <c r="AC59" s="41"/>
      <c r="AD59" s="17" t="str">
        <f t="shared" si="40"/>
        <v/>
      </c>
      <c r="AE59" s="15" t="str">
        <f t="shared" si="41"/>
        <v/>
      </c>
      <c r="AF59" s="60" t="str">
        <f t="shared" si="44"/>
        <v/>
      </c>
      <c r="AG59" s="52" t="str">
        <f t="shared" si="45"/>
        <v/>
      </c>
      <c r="AH59" s="45"/>
      <c r="AI59" s="51"/>
      <c r="AJ59" s="50" t="str">
        <f t="shared" si="12"/>
        <v/>
      </c>
      <c r="AK59" s="60" t="str">
        <f t="shared" si="46"/>
        <v/>
      </c>
      <c r="AL59" s="61" t="str">
        <f t="shared" si="13"/>
        <v/>
      </c>
      <c r="AM59" s="52" t="str">
        <f t="shared" si="47"/>
        <v/>
      </c>
      <c r="AN59" s="45"/>
      <c r="AO59" s="51"/>
      <c r="AP59" s="50" t="str">
        <f t="shared" si="14"/>
        <v/>
      </c>
      <c r="AQ59" s="60" t="str">
        <f t="shared" si="48"/>
        <v/>
      </c>
      <c r="AR59" s="61" t="str">
        <f t="shared" si="15"/>
        <v/>
      </c>
      <c r="AS59" s="52" t="str">
        <f t="shared" si="49"/>
        <v/>
      </c>
      <c r="AT59" s="45"/>
      <c r="AU59" s="51"/>
      <c r="AV59" s="50" t="str">
        <f t="shared" si="16"/>
        <v/>
      </c>
      <c r="AW59" s="60" t="str">
        <f t="shared" si="50"/>
        <v/>
      </c>
      <c r="AX59" s="61" t="str">
        <f t="shared" si="17"/>
        <v/>
      </c>
      <c r="AY59" s="52" t="str">
        <f t="shared" si="51"/>
        <v/>
      </c>
      <c r="AZ59" s="297"/>
      <c r="BA59" s="36"/>
      <c r="BB59" s="36"/>
      <c r="BC59" s="36"/>
      <c r="BD59" s="169" t="str">
        <f t="shared" si="18"/>
        <v/>
      </c>
      <c r="BE59" s="260" t="str">
        <f t="shared" si="19"/>
        <v/>
      </c>
      <c r="BF59" s="260" t="str">
        <f t="shared" si="20"/>
        <v/>
      </c>
      <c r="BG59" s="260" t="str">
        <f t="shared" si="21"/>
        <v/>
      </c>
      <c r="BH59" s="260" t="str">
        <f t="shared" si="22"/>
        <v/>
      </c>
      <c r="BI59" s="297"/>
      <c r="BJ59" s="297"/>
      <c r="BN59" s="153" t="e">
        <f>VLOOKUP(A59,'NEPSI sectors'!$A$1:$B$18,2,FALSE)</f>
        <v>#N/A</v>
      </c>
      <c r="BO59" s="164" t="e">
        <f>VLOOKUP(C59,Countries!$A$1:'Countries'!$B$51,2,FALSE)</f>
        <v>#N/A</v>
      </c>
      <c r="BP59" s="153" t="str">
        <f>IF(OR('LOD &amp; Field blanks'!$F$3="no",W59=""),"0",'LOD &amp; Field blanks'!$F$53)</f>
        <v>0</v>
      </c>
      <c r="BQ59" s="153" t="str">
        <f>IF(OR('LOD &amp; Field blanks'!$F$3="no",AI59=""),"0",'LOD &amp; Field blanks'!$H$53)</f>
        <v>0</v>
      </c>
      <c r="BR59" s="153" t="str">
        <f>IF(OR('LOD &amp; Field blanks'!$F$3="no",AO59=""),"0",'LOD &amp; Field blanks'!$I$53)</f>
        <v>0</v>
      </c>
      <c r="BS59" s="153" t="str">
        <f>IF(OR('LOD &amp; Field blanks'!$F$3="no",AU59=""),"0",'LOD &amp; Field blanks'!$J$53)</f>
        <v>0</v>
      </c>
      <c r="BT59" s="153" t="e">
        <f>VLOOKUP('Collection sheet'!BC59,RPE!$A$2:$B$14,2,FALSE)</f>
        <v>#N/A</v>
      </c>
      <c r="BU59" s="180" t="str">
        <f t="shared" si="23"/>
        <v/>
      </c>
      <c r="BV59" s="180" t="str">
        <f t="shared" si="24"/>
        <v/>
      </c>
      <c r="BW59" s="180" t="str">
        <f t="shared" si="25"/>
        <v/>
      </c>
      <c r="BX59" s="180">
        <v>0</v>
      </c>
      <c r="BY59" s="201" t="str">
        <f>'LOD &amp; Field blanks'!$M$3</f>
        <v/>
      </c>
      <c r="BZ59" s="201" t="str">
        <f t="shared" si="26"/>
        <v/>
      </c>
      <c r="CA59" s="195" t="str">
        <f t="shared" si="27"/>
        <v/>
      </c>
      <c r="CB59" s="196" t="str">
        <f t="shared" si="28"/>
        <v/>
      </c>
      <c r="CC59" s="204" t="str">
        <f t="shared" si="29"/>
        <v/>
      </c>
      <c r="CD59" s="200" t="str">
        <f t="shared" si="30"/>
        <v>TRUE</v>
      </c>
      <c r="CE59" s="209" t="str">
        <f>'LOD &amp; Field blanks'!$M$4</f>
        <v/>
      </c>
      <c r="CF59" s="210" t="str">
        <f t="shared" si="31"/>
        <v/>
      </c>
      <c r="CG59" s="211" t="str">
        <f t="shared" si="32"/>
        <v/>
      </c>
      <c r="CH59" s="209" t="str">
        <f t="shared" si="33"/>
        <v>TRUE</v>
      </c>
      <c r="CI59" s="220" t="str">
        <f>'LOD &amp; Field blanks'!$M$5</f>
        <v/>
      </c>
      <c r="CJ59" s="221" t="str">
        <f t="shared" si="34"/>
        <v/>
      </c>
      <c r="CK59" s="222" t="str">
        <f t="shared" si="35"/>
        <v/>
      </c>
      <c r="CL59" s="220" t="str">
        <f t="shared" si="36"/>
        <v>TRUE</v>
      </c>
      <c r="CM59" s="226" t="str">
        <f>'LOD &amp; Field blanks'!$M$6</f>
        <v/>
      </c>
      <c r="CN59" s="227" t="str">
        <f t="shared" si="37"/>
        <v/>
      </c>
      <c r="CO59" s="228" t="str">
        <f t="shared" si="38"/>
        <v/>
      </c>
      <c r="CP59" s="226" t="str">
        <f t="shared" si="39"/>
        <v>TRUE</v>
      </c>
    </row>
    <row r="60" spans="1:94" s="62" customFormat="1" ht="45.75" customHeight="1" x14ac:dyDescent="0.2">
      <c r="A60" s="33"/>
      <c r="B60" s="145" t="str">
        <f t="shared" si="9"/>
        <v/>
      </c>
      <c r="C60" s="33"/>
      <c r="D60" s="145" t="str">
        <f t="shared" si="42"/>
        <v/>
      </c>
      <c r="E60" s="35"/>
      <c r="F60" s="22"/>
      <c r="G60" s="30"/>
      <c r="H60" s="30"/>
      <c r="I60" s="130"/>
      <c r="J60" s="176"/>
      <c r="K60" s="176"/>
      <c r="L60" s="176"/>
      <c r="M60" s="132"/>
      <c r="N60" s="33"/>
      <c r="O60" s="33"/>
      <c r="P60" s="26"/>
      <c r="Q60" s="34"/>
      <c r="R60" s="132"/>
      <c r="S60" s="24"/>
      <c r="T60" s="38"/>
      <c r="U60" s="40"/>
      <c r="V60" s="40"/>
      <c r="W60" s="13" t="str">
        <f t="shared" si="10"/>
        <v/>
      </c>
      <c r="X60" s="14" t="str">
        <f t="shared" si="11"/>
        <v/>
      </c>
      <c r="Y60" s="40"/>
      <c r="Z60" s="40"/>
      <c r="AA60" s="13" t="str">
        <f t="shared" si="43"/>
        <v/>
      </c>
      <c r="AB60" s="41"/>
      <c r="AC60" s="41"/>
      <c r="AD60" s="17" t="str">
        <f t="shared" si="40"/>
        <v/>
      </c>
      <c r="AE60" s="15" t="str">
        <f t="shared" si="41"/>
        <v/>
      </c>
      <c r="AF60" s="60" t="str">
        <f t="shared" si="44"/>
        <v/>
      </c>
      <c r="AG60" s="52" t="str">
        <f t="shared" si="45"/>
        <v/>
      </c>
      <c r="AH60" s="45"/>
      <c r="AI60" s="51"/>
      <c r="AJ60" s="50" t="str">
        <f t="shared" si="12"/>
        <v/>
      </c>
      <c r="AK60" s="60" t="str">
        <f t="shared" si="46"/>
        <v/>
      </c>
      <c r="AL60" s="61" t="str">
        <f t="shared" si="13"/>
        <v/>
      </c>
      <c r="AM60" s="52" t="str">
        <f t="shared" si="47"/>
        <v/>
      </c>
      <c r="AN60" s="45"/>
      <c r="AO60" s="51"/>
      <c r="AP60" s="50" t="str">
        <f t="shared" si="14"/>
        <v/>
      </c>
      <c r="AQ60" s="60" t="str">
        <f t="shared" si="48"/>
        <v/>
      </c>
      <c r="AR60" s="61" t="str">
        <f t="shared" si="15"/>
        <v/>
      </c>
      <c r="AS60" s="52" t="str">
        <f t="shared" si="49"/>
        <v/>
      </c>
      <c r="AT60" s="45"/>
      <c r="AU60" s="51"/>
      <c r="AV60" s="50" t="str">
        <f t="shared" si="16"/>
        <v/>
      </c>
      <c r="AW60" s="60" t="str">
        <f t="shared" si="50"/>
        <v/>
      </c>
      <c r="AX60" s="61" t="str">
        <f t="shared" si="17"/>
        <v/>
      </c>
      <c r="AY60" s="52" t="str">
        <f t="shared" si="51"/>
        <v/>
      </c>
      <c r="AZ60" s="297"/>
      <c r="BA60" s="36"/>
      <c r="BB60" s="36"/>
      <c r="BC60" s="36"/>
      <c r="BD60" s="169" t="str">
        <f t="shared" si="18"/>
        <v/>
      </c>
      <c r="BE60" s="260" t="str">
        <f t="shared" si="19"/>
        <v/>
      </c>
      <c r="BF60" s="260" t="str">
        <f t="shared" si="20"/>
        <v/>
      </c>
      <c r="BG60" s="260" t="str">
        <f t="shared" si="21"/>
        <v/>
      </c>
      <c r="BH60" s="260" t="str">
        <f t="shared" si="22"/>
        <v/>
      </c>
      <c r="BI60" s="297"/>
      <c r="BJ60" s="297"/>
      <c r="BN60" s="153" t="e">
        <f>VLOOKUP(A60,'NEPSI sectors'!$A$1:$B$18,2,FALSE)</f>
        <v>#N/A</v>
      </c>
      <c r="BO60" s="164" t="e">
        <f>VLOOKUP(C60,Countries!$A$1:'Countries'!$B$51,2,FALSE)</f>
        <v>#N/A</v>
      </c>
      <c r="BP60" s="153" t="str">
        <f>IF(OR('LOD &amp; Field blanks'!$F$3="no",W60=""),"0",'LOD &amp; Field blanks'!$F$53)</f>
        <v>0</v>
      </c>
      <c r="BQ60" s="153" t="str">
        <f>IF(OR('LOD &amp; Field blanks'!$F$3="no",AI60=""),"0",'LOD &amp; Field blanks'!$H$53)</f>
        <v>0</v>
      </c>
      <c r="BR60" s="153" t="str">
        <f>IF(OR('LOD &amp; Field blanks'!$F$3="no",AO60=""),"0",'LOD &amp; Field blanks'!$I$53)</f>
        <v>0</v>
      </c>
      <c r="BS60" s="153" t="str">
        <f>IF(OR('LOD &amp; Field blanks'!$F$3="no",AU60=""),"0",'LOD &amp; Field blanks'!$J$53)</f>
        <v>0</v>
      </c>
      <c r="BT60" s="153" t="e">
        <f>VLOOKUP('Collection sheet'!BC60,RPE!$A$2:$B$14,2,FALSE)</f>
        <v>#N/A</v>
      </c>
      <c r="BU60" s="180" t="str">
        <f t="shared" si="23"/>
        <v/>
      </c>
      <c r="BV60" s="180" t="str">
        <f t="shared" si="24"/>
        <v/>
      </c>
      <c r="BW60" s="180" t="str">
        <f t="shared" si="25"/>
        <v/>
      </c>
      <c r="BX60" s="180">
        <v>0</v>
      </c>
      <c r="BY60" s="201" t="str">
        <f>'LOD &amp; Field blanks'!$M$3</f>
        <v/>
      </c>
      <c r="BZ60" s="201" t="str">
        <f t="shared" si="26"/>
        <v/>
      </c>
      <c r="CA60" s="195" t="str">
        <f t="shared" si="27"/>
        <v/>
      </c>
      <c r="CB60" s="196" t="str">
        <f t="shared" si="28"/>
        <v/>
      </c>
      <c r="CC60" s="204" t="str">
        <f t="shared" si="29"/>
        <v/>
      </c>
      <c r="CD60" s="200" t="str">
        <f t="shared" si="30"/>
        <v>TRUE</v>
      </c>
      <c r="CE60" s="209" t="str">
        <f>'LOD &amp; Field blanks'!$M$4</f>
        <v/>
      </c>
      <c r="CF60" s="210" t="str">
        <f t="shared" si="31"/>
        <v/>
      </c>
      <c r="CG60" s="211" t="str">
        <f t="shared" si="32"/>
        <v/>
      </c>
      <c r="CH60" s="209" t="str">
        <f t="shared" si="33"/>
        <v>TRUE</v>
      </c>
      <c r="CI60" s="220" t="str">
        <f>'LOD &amp; Field blanks'!$M$5</f>
        <v/>
      </c>
      <c r="CJ60" s="221" t="str">
        <f t="shared" si="34"/>
        <v/>
      </c>
      <c r="CK60" s="222" t="str">
        <f t="shared" si="35"/>
        <v/>
      </c>
      <c r="CL60" s="220" t="str">
        <f t="shared" si="36"/>
        <v>TRUE</v>
      </c>
      <c r="CM60" s="226" t="str">
        <f>'LOD &amp; Field blanks'!$M$6</f>
        <v/>
      </c>
      <c r="CN60" s="227" t="str">
        <f t="shared" si="37"/>
        <v/>
      </c>
      <c r="CO60" s="228" t="str">
        <f t="shared" si="38"/>
        <v/>
      </c>
      <c r="CP60" s="226" t="str">
        <f t="shared" si="39"/>
        <v>TRUE</v>
      </c>
    </row>
    <row r="61" spans="1:94" s="62" customFormat="1" ht="45.75" customHeight="1" x14ac:dyDescent="0.2">
      <c r="A61" s="33"/>
      <c r="B61" s="145" t="str">
        <f t="shared" si="9"/>
        <v/>
      </c>
      <c r="C61" s="33"/>
      <c r="D61" s="145" t="str">
        <f t="shared" si="42"/>
        <v/>
      </c>
      <c r="E61" s="35"/>
      <c r="F61" s="22"/>
      <c r="G61" s="30"/>
      <c r="H61" s="30"/>
      <c r="I61" s="130"/>
      <c r="J61" s="176"/>
      <c r="K61" s="176"/>
      <c r="L61" s="176"/>
      <c r="M61" s="132"/>
      <c r="N61" s="33"/>
      <c r="O61" s="33"/>
      <c r="P61" s="26"/>
      <c r="Q61" s="34"/>
      <c r="R61" s="132"/>
      <c r="S61" s="24"/>
      <c r="T61" s="38"/>
      <c r="U61" s="40"/>
      <c r="V61" s="40"/>
      <c r="W61" s="13" t="str">
        <f t="shared" si="10"/>
        <v/>
      </c>
      <c r="X61" s="14" t="str">
        <f t="shared" si="11"/>
        <v/>
      </c>
      <c r="Y61" s="40"/>
      <c r="Z61" s="40"/>
      <c r="AA61" s="13" t="str">
        <f t="shared" si="43"/>
        <v/>
      </c>
      <c r="AB61" s="41"/>
      <c r="AC61" s="41"/>
      <c r="AD61" s="17" t="str">
        <f t="shared" si="40"/>
        <v/>
      </c>
      <c r="AE61" s="15" t="str">
        <f t="shared" si="41"/>
        <v/>
      </c>
      <c r="AF61" s="60" t="str">
        <f t="shared" si="44"/>
        <v/>
      </c>
      <c r="AG61" s="52" t="str">
        <f t="shared" si="45"/>
        <v/>
      </c>
      <c r="AH61" s="45"/>
      <c r="AI61" s="51"/>
      <c r="AJ61" s="50" t="str">
        <f t="shared" si="12"/>
        <v/>
      </c>
      <c r="AK61" s="60" t="str">
        <f t="shared" si="46"/>
        <v/>
      </c>
      <c r="AL61" s="61" t="str">
        <f t="shared" si="13"/>
        <v/>
      </c>
      <c r="AM61" s="52" t="str">
        <f t="shared" si="47"/>
        <v/>
      </c>
      <c r="AN61" s="45"/>
      <c r="AO61" s="51"/>
      <c r="AP61" s="50" t="str">
        <f t="shared" si="14"/>
        <v/>
      </c>
      <c r="AQ61" s="60" t="str">
        <f t="shared" si="48"/>
        <v/>
      </c>
      <c r="AR61" s="61" t="str">
        <f t="shared" si="15"/>
        <v/>
      </c>
      <c r="AS61" s="52" t="str">
        <f t="shared" si="49"/>
        <v/>
      </c>
      <c r="AT61" s="45"/>
      <c r="AU61" s="51"/>
      <c r="AV61" s="50" t="str">
        <f t="shared" si="16"/>
        <v/>
      </c>
      <c r="AW61" s="60" t="str">
        <f t="shared" si="50"/>
        <v/>
      </c>
      <c r="AX61" s="61" t="str">
        <f t="shared" si="17"/>
        <v/>
      </c>
      <c r="AY61" s="52" t="str">
        <f t="shared" si="51"/>
        <v/>
      </c>
      <c r="AZ61" s="297"/>
      <c r="BA61" s="36"/>
      <c r="BB61" s="36"/>
      <c r="BC61" s="36"/>
      <c r="BD61" s="169" t="str">
        <f t="shared" si="18"/>
        <v/>
      </c>
      <c r="BE61" s="260" t="str">
        <f t="shared" si="19"/>
        <v/>
      </c>
      <c r="BF61" s="260" t="str">
        <f t="shared" si="20"/>
        <v/>
      </c>
      <c r="BG61" s="260" t="str">
        <f t="shared" si="21"/>
        <v/>
      </c>
      <c r="BH61" s="260" t="str">
        <f t="shared" si="22"/>
        <v/>
      </c>
      <c r="BI61" s="297"/>
      <c r="BJ61" s="297"/>
      <c r="BN61" s="153" t="e">
        <f>VLOOKUP(A61,'NEPSI sectors'!$A$1:$B$18,2,FALSE)</f>
        <v>#N/A</v>
      </c>
      <c r="BO61" s="164" t="e">
        <f>VLOOKUP(C61,Countries!$A$1:'Countries'!$B$51,2,FALSE)</f>
        <v>#N/A</v>
      </c>
      <c r="BP61" s="153" t="str">
        <f>IF(OR('LOD &amp; Field blanks'!$F$3="no",W61=""),"0",'LOD &amp; Field blanks'!$F$53)</f>
        <v>0</v>
      </c>
      <c r="BQ61" s="153" t="str">
        <f>IF(OR('LOD &amp; Field blanks'!$F$3="no",AI61=""),"0",'LOD &amp; Field blanks'!$H$53)</f>
        <v>0</v>
      </c>
      <c r="BR61" s="153" t="str">
        <f>IF(OR('LOD &amp; Field blanks'!$F$3="no",AO61=""),"0",'LOD &amp; Field blanks'!$I$53)</f>
        <v>0</v>
      </c>
      <c r="BS61" s="153" t="str">
        <f>IF(OR('LOD &amp; Field blanks'!$F$3="no",AU61=""),"0",'LOD &amp; Field blanks'!$J$53)</f>
        <v>0</v>
      </c>
      <c r="BT61" s="153" t="e">
        <f>VLOOKUP('Collection sheet'!BC61,RPE!$A$2:$B$14,2,FALSE)</f>
        <v>#N/A</v>
      </c>
      <c r="BU61" s="180" t="str">
        <f t="shared" si="23"/>
        <v/>
      </c>
      <c r="BV61" s="180" t="str">
        <f t="shared" si="24"/>
        <v/>
      </c>
      <c r="BW61" s="180" t="str">
        <f t="shared" si="25"/>
        <v/>
      </c>
      <c r="BX61" s="180">
        <v>0</v>
      </c>
      <c r="BY61" s="201" t="str">
        <f>'LOD &amp; Field blanks'!$M$3</f>
        <v/>
      </c>
      <c r="BZ61" s="201" t="str">
        <f t="shared" si="26"/>
        <v/>
      </c>
      <c r="CA61" s="195" t="str">
        <f t="shared" si="27"/>
        <v/>
      </c>
      <c r="CB61" s="196" t="str">
        <f t="shared" si="28"/>
        <v/>
      </c>
      <c r="CC61" s="204" t="str">
        <f t="shared" si="29"/>
        <v/>
      </c>
      <c r="CD61" s="200" t="str">
        <f t="shared" si="30"/>
        <v>TRUE</v>
      </c>
      <c r="CE61" s="209" t="str">
        <f>'LOD &amp; Field blanks'!$M$4</f>
        <v/>
      </c>
      <c r="CF61" s="210" t="str">
        <f t="shared" si="31"/>
        <v/>
      </c>
      <c r="CG61" s="211" t="str">
        <f t="shared" si="32"/>
        <v/>
      </c>
      <c r="CH61" s="209" t="str">
        <f t="shared" si="33"/>
        <v>TRUE</v>
      </c>
      <c r="CI61" s="220" t="str">
        <f>'LOD &amp; Field blanks'!$M$5</f>
        <v/>
      </c>
      <c r="CJ61" s="221" t="str">
        <f t="shared" si="34"/>
        <v/>
      </c>
      <c r="CK61" s="222" t="str">
        <f t="shared" si="35"/>
        <v/>
      </c>
      <c r="CL61" s="220" t="str">
        <f t="shared" si="36"/>
        <v>TRUE</v>
      </c>
      <c r="CM61" s="226" t="str">
        <f>'LOD &amp; Field blanks'!$M$6</f>
        <v/>
      </c>
      <c r="CN61" s="227" t="str">
        <f t="shared" si="37"/>
        <v/>
      </c>
      <c r="CO61" s="228" t="str">
        <f t="shared" si="38"/>
        <v/>
      </c>
      <c r="CP61" s="226" t="str">
        <f t="shared" si="39"/>
        <v>TRUE</v>
      </c>
    </row>
    <row r="62" spans="1:94" s="62" customFormat="1" ht="45.75" customHeight="1" x14ac:dyDescent="0.2">
      <c r="A62" s="33"/>
      <c r="B62" s="145" t="str">
        <f t="shared" si="9"/>
        <v/>
      </c>
      <c r="C62" s="33"/>
      <c r="D62" s="145" t="str">
        <f t="shared" si="42"/>
        <v/>
      </c>
      <c r="E62" s="35"/>
      <c r="F62" s="22"/>
      <c r="G62" s="30"/>
      <c r="H62" s="30"/>
      <c r="I62" s="130"/>
      <c r="J62" s="176"/>
      <c r="K62" s="176"/>
      <c r="L62" s="176"/>
      <c r="M62" s="132"/>
      <c r="N62" s="33"/>
      <c r="O62" s="33"/>
      <c r="P62" s="26"/>
      <c r="Q62" s="34"/>
      <c r="R62" s="132"/>
      <c r="S62" s="24"/>
      <c r="T62" s="38"/>
      <c r="U62" s="40"/>
      <c r="V62" s="40"/>
      <c r="W62" s="13" t="str">
        <f t="shared" si="10"/>
        <v/>
      </c>
      <c r="X62" s="14" t="str">
        <f t="shared" si="11"/>
        <v/>
      </c>
      <c r="Y62" s="40"/>
      <c r="Z62" s="40"/>
      <c r="AA62" s="13" t="str">
        <f t="shared" si="43"/>
        <v/>
      </c>
      <c r="AB62" s="41"/>
      <c r="AC62" s="41"/>
      <c r="AD62" s="17" t="str">
        <f t="shared" si="40"/>
        <v/>
      </c>
      <c r="AE62" s="15" t="str">
        <f t="shared" si="41"/>
        <v/>
      </c>
      <c r="AF62" s="60" t="str">
        <f t="shared" si="44"/>
        <v/>
      </c>
      <c r="AG62" s="52" t="str">
        <f t="shared" si="45"/>
        <v/>
      </c>
      <c r="AH62" s="40"/>
      <c r="AI62" s="51"/>
      <c r="AJ62" s="50" t="str">
        <f t="shared" si="12"/>
        <v/>
      </c>
      <c r="AK62" s="60" t="str">
        <f t="shared" si="46"/>
        <v/>
      </c>
      <c r="AL62" s="61" t="str">
        <f t="shared" si="13"/>
        <v/>
      </c>
      <c r="AM62" s="52" t="str">
        <f t="shared" si="47"/>
        <v/>
      </c>
      <c r="AN62" s="40"/>
      <c r="AO62" s="51"/>
      <c r="AP62" s="50" t="str">
        <f t="shared" si="14"/>
        <v/>
      </c>
      <c r="AQ62" s="60" t="str">
        <f t="shared" si="48"/>
        <v/>
      </c>
      <c r="AR62" s="61" t="str">
        <f t="shared" si="15"/>
        <v/>
      </c>
      <c r="AS62" s="52" t="str">
        <f t="shared" si="49"/>
        <v/>
      </c>
      <c r="AT62" s="40"/>
      <c r="AU62" s="51"/>
      <c r="AV62" s="50" t="str">
        <f t="shared" si="16"/>
        <v/>
      </c>
      <c r="AW62" s="60" t="str">
        <f t="shared" si="50"/>
        <v/>
      </c>
      <c r="AX62" s="61" t="str">
        <f t="shared" si="17"/>
        <v/>
      </c>
      <c r="AY62" s="52" t="str">
        <f t="shared" si="51"/>
        <v/>
      </c>
      <c r="AZ62" s="297"/>
      <c r="BA62" s="36"/>
      <c r="BB62" s="36"/>
      <c r="BC62" s="36"/>
      <c r="BD62" s="169" t="str">
        <f t="shared" si="18"/>
        <v/>
      </c>
      <c r="BE62" s="260" t="str">
        <f t="shared" si="19"/>
        <v/>
      </c>
      <c r="BF62" s="260" t="str">
        <f t="shared" si="20"/>
        <v/>
      </c>
      <c r="BG62" s="260" t="str">
        <f t="shared" si="21"/>
        <v/>
      </c>
      <c r="BH62" s="260" t="str">
        <f t="shared" si="22"/>
        <v/>
      </c>
      <c r="BI62" s="297"/>
      <c r="BJ62" s="297"/>
      <c r="BN62" s="153" t="e">
        <f>VLOOKUP(A62,'NEPSI sectors'!$A$1:$B$18,2,FALSE)</f>
        <v>#N/A</v>
      </c>
      <c r="BO62" s="164" t="e">
        <f>VLOOKUP(C62,Countries!$A$1:'Countries'!$B$51,2,FALSE)</f>
        <v>#N/A</v>
      </c>
      <c r="BP62" s="153" t="str">
        <f>IF(OR('LOD &amp; Field blanks'!$F$3="no",W62=""),"0",'LOD &amp; Field blanks'!$F$53)</f>
        <v>0</v>
      </c>
      <c r="BQ62" s="153" t="str">
        <f>IF(OR('LOD &amp; Field blanks'!$F$3="no",AI62=""),"0",'LOD &amp; Field blanks'!$H$53)</f>
        <v>0</v>
      </c>
      <c r="BR62" s="153" t="str">
        <f>IF(OR('LOD &amp; Field blanks'!$F$3="no",AO62=""),"0",'LOD &amp; Field blanks'!$I$53)</f>
        <v>0</v>
      </c>
      <c r="BS62" s="153" t="str">
        <f>IF(OR('LOD &amp; Field blanks'!$F$3="no",AU62=""),"0",'LOD &amp; Field blanks'!$J$53)</f>
        <v>0</v>
      </c>
      <c r="BT62" s="153" t="e">
        <f>VLOOKUP('Collection sheet'!BC62,RPE!$A$2:$B$14,2,FALSE)</f>
        <v>#N/A</v>
      </c>
      <c r="BU62" s="180" t="str">
        <f t="shared" si="23"/>
        <v/>
      </c>
      <c r="BV62" s="180" t="str">
        <f t="shared" si="24"/>
        <v/>
      </c>
      <c r="BW62" s="180" t="str">
        <f t="shared" si="25"/>
        <v/>
      </c>
      <c r="BX62" s="180">
        <v>0</v>
      </c>
      <c r="BY62" s="201" t="str">
        <f>'LOD &amp; Field blanks'!$M$3</f>
        <v/>
      </c>
      <c r="BZ62" s="201" t="str">
        <f t="shared" si="26"/>
        <v/>
      </c>
      <c r="CA62" s="195" t="str">
        <f t="shared" si="27"/>
        <v/>
      </c>
      <c r="CB62" s="196" t="str">
        <f t="shared" si="28"/>
        <v/>
      </c>
      <c r="CC62" s="204" t="str">
        <f t="shared" si="29"/>
        <v/>
      </c>
      <c r="CD62" s="200" t="str">
        <f t="shared" si="30"/>
        <v>TRUE</v>
      </c>
      <c r="CE62" s="209" t="str">
        <f>'LOD &amp; Field blanks'!$M$4</f>
        <v/>
      </c>
      <c r="CF62" s="210" t="str">
        <f t="shared" si="31"/>
        <v/>
      </c>
      <c r="CG62" s="211" t="str">
        <f t="shared" si="32"/>
        <v/>
      </c>
      <c r="CH62" s="209" t="str">
        <f t="shared" si="33"/>
        <v>TRUE</v>
      </c>
      <c r="CI62" s="220" t="str">
        <f>'LOD &amp; Field blanks'!$M$5</f>
        <v/>
      </c>
      <c r="CJ62" s="221" t="str">
        <f t="shared" si="34"/>
        <v/>
      </c>
      <c r="CK62" s="222" t="str">
        <f t="shared" si="35"/>
        <v/>
      </c>
      <c r="CL62" s="220" t="str">
        <f t="shared" si="36"/>
        <v>TRUE</v>
      </c>
      <c r="CM62" s="226" t="str">
        <f>'LOD &amp; Field blanks'!$M$6</f>
        <v/>
      </c>
      <c r="CN62" s="227" t="str">
        <f t="shared" si="37"/>
        <v/>
      </c>
      <c r="CO62" s="228" t="str">
        <f t="shared" si="38"/>
        <v/>
      </c>
      <c r="CP62" s="226" t="str">
        <f t="shared" si="39"/>
        <v>TRUE</v>
      </c>
    </row>
    <row r="63" spans="1:94" s="62" customFormat="1" ht="45.75" customHeight="1" x14ac:dyDescent="0.2">
      <c r="A63" s="33"/>
      <c r="B63" s="145" t="str">
        <f t="shared" si="9"/>
        <v/>
      </c>
      <c r="C63" s="33"/>
      <c r="D63" s="145" t="str">
        <f t="shared" si="42"/>
        <v/>
      </c>
      <c r="E63" s="35"/>
      <c r="F63" s="22"/>
      <c r="G63" s="30"/>
      <c r="H63" s="30"/>
      <c r="I63" s="130"/>
      <c r="J63" s="176"/>
      <c r="K63" s="176"/>
      <c r="L63" s="176"/>
      <c r="M63" s="132"/>
      <c r="N63" s="33"/>
      <c r="O63" s="33"/>
      <c r="P63" s="26"/>
      <c r="Q63" s="34"/>
      <c r="R63" s="132"/>
      <c r="S63" s="24"/>
      <c r="T63" s="38"/>
      <c r="U63" s="40"/>
      <c r="V63" s="40"/>
      <c r="W63" s="13" t="str">
        <f t="shared" si="10"/>
        <v/>
      </c>
      <c r="X63" s="14" t="str">
        <f t="shared" si="11"/>
        <v/>
      </c>
      <c r="Y63" s="40"/>
      <c r="Z63" s="40"/>
      <c r="AA63" s="13" t="str">
        <f t="shared" si="43"/>
        <v/>
      </c>
      <c r="AB63" s="41"/>
      <c r="AC63" s="41"/>
      <c r="AD63" s="17" t="str">
        <f t="shared" si="40"/>
        <v/>
      </c>
      <c r="AE63" s="15" t="str">
        <f t="shared" si="41"/>
        <v/>
      </c>
      <c r="AF63" s="60" t="str">
        <f t="shared" si="44"/>
        <v/>
      </c>
      <c r="AG63" s="52" t="str">
        <f t="shared" si="45"/>
        <v/>
      </c>
      <c r="AH63" s="40"/>
      <c r="AI63" s="51"/>
      <c r="AJ63" s="50" t="str">
        <f t="shared" si="12"/>
        <v/>
      </c>
      <c r="AK63" s="60" t="str">
        <f t="shared" si="46"/>
        <v/>
      </c>
      <c r="AL63" s="61" t="str">
        <f t="shared" si="13"/>
        <v/>
      </c>
      <c r="AM63" s="52" t="str">
        <f t="shared" si="47"/>
        <v/>
      </c>
      <c r="AN63" s="40"/>
      <c r="AO63" s="51"/>
      <c r="AP63" s="50" t="str">
        <f t="shared" si="14"/>
        <v/>
      </c>
      <c r="AQ63" s="60" t="str">
        <f t="shared" si="48"/>
        <v/>
      </c>
      <c r="AR63" s="61" t="str">
        <f t="shared" si="15"/>
        <v/>
      </c>
      <c r="AS63" s="52" t="str">
        <f t="shared" si="49"/>
        <v/>
      </c>
      <c r="AT63" s="40"/>
      <c r="AU63" s="51"/>
      <c r="AV63" s="50" t="str">
        <f t="shared" si="16"/>
        <v/>
      </c>
      <c r="AW63" s="60" t="str">
        <f t="shared" si="50"/>
        <v/>
      </c>
      <c r="AX63" s="61" t="str">
        <f t="shared" si="17"/>
        <v/>
      </c>
      <c r="AY63" s="52" t="str">
        <f t="shared" si="51"/>
        <v/>
      </c>
      <c r="AZ63" s="297"/>
      <c r="BA63" s="36"/>
      <c r="BB63" s="36"/>
      <c r="BC63" s="36"/>
      <c r="BD63" s="169" t="str">
        <f t="shared" si="18"/>
        <v/>
      </c>
      <c r="BE63" s="260" t="str">
        <f t="shared" si="19"/>
        <v/>
      </c>
      <c r="BF63" s="260" t="str">
        <f t="shared" si="20"/>
        <v/>
      </c>
      <c r="BG63" s="260" t="str">
        <f t="shared" si="21"/>
        <v/>
      </c>
      <c r="BH63" s="260" t="str">
        <f t="shared" si="22"/>
        <v/>
      </c>
      <c r="BI63" s="297"/>
      <c r="BJ63" s="297"/>
      <c r="BN63" s="153" t="e">
        <f>VLOOKUP(A63,'NEPSI sectors'!$A$1:$B$18,2,FALSE)</f>
        <v>#N/A</v>
      </c>
      <c r="BO63" s="164" t="e">
        <f>VLOOKUP(C63,Countries!$A$1:'Countries'!$B$51,2,FALSE)</f>
        <v>#N/A</v>
      </c>
      <c r="BP63" s="153" t="str">
        <f>IF(OR('LOD &amp; Field blanks'!$F$3="no",W63=""),"0",'LOD &amp; Field blanks'!$F$53)</f>
        <v>0</v>
      </c>
      <c r="BQ63" s="153" t="str">
        <f>IF(OR('LOD &amp; Field blanks'!$F$3="no",AI63=""),"0",'LOD &amp; Field blanks'!$H$53)</f>
        <v>0</v>
      </c>
      <c r="BR63" s="153" t="str">
        <f>IF(OR('LOD &amp; Field blanks'!$F$3="no",AO63=""),"0",'LOD &amp; Field blanks'!$I$53)</f>
        <v>0</v>
      </c>
      <c r="BS63" s="153" t="str">
        <f>IF(OR('LOD &amp; Field blanks'!$F$3="no",AU63=""),"0",'LOD &amp; Field blanks'!$J$53)</f>
        <v>0</v>
      </c>
      <c r="BT63" s="153" t="e">
        <f>VLOOKUP('Collection sheet'!BC63,RPE!$A$2:$B$14,2,FALSE)</f>
        <v>#N/A</v>
      </c>
      <c r="BU63" s="180" t="str">
        <f t="shared" si="23"/>
        <v/>
      </c>
      <c r="BV63" s="180" t="str">
        <f t="shared" si="24"/>
        <v/>
      </c>
      <c r="BW63" s="180" t="str">
        <f t="shared" si="25"/>
        <v/>
      </c>
      <c r="BX63" s="180">
        <v>0</v>
      </c>
      <c r="BY63" s="201" t="str">
        <f>'LOD &amp; Field blanks'!$M$3</f>
        <v/>
      </c>
      <c r="BZ63" s="201" t="str">
        <f t="shared" si="26"/>
        <v/>
      </c>
      <c r="CA63" s="195" t="str">
        <f t="shared" si="27"/>
        <v/>
      </c>
      <c r="CB63" s="196" t="str">
        <f t="shared" si="28"/>
        <v/>
      </c>
      <c r="CC63" s="204" t="str">
        <f t="shared" si="29"/>
        <v/>
      </c>
      <c r="CD63" s="200" t="str">
        <f t="shared" si="30"/>
        <v>TRUE</v>
      </c>
      <c r="CE63" s="209" t="str">
        <f>'LOD &amp; Field blanks'!$M$4</f>
        <v/>
      </c>
      <c r="CF63" s="210" t="str">
        <f t="shared" si="31"/>
        <v/>
      </c>
      <c r="CG63" s="211" t="str">
        <f t="shared" si="32"/>
        <v/>
      </c>
      <c r="CH63" s="209" t="str">
        <f t="shared" si="33"/>
        <v>TRUE</v>
      </c>
      <c r="CI63" s="220" t="str">
        <f>'LOD &amp; Field blanks'!$M$5</f>
        <v/>
      </c>
      <c r="CJ63" s="221" t="str">
        <f t="shared" si="34"/>
        <v/>
      </c>
      <c r="CK63" s="222" t="str">
        <f t="shared" si="35"/>
        <v/>
      </c>
      <c r="CL63" s="220" t="str">
        <f t="shared" si="36"/>
        <v>TRUE</v>
      </c>
      <c r="CM63" s="226" t="str">
        <f>'LOD &amp; Field blanks'!$M$6</f>
        <v/>
      </c>
      <c r="CN63" s="227" t="str">
        <f t="shared" si="37"/>
        <v/>
      </c>
      <c r="CO63" s="228" t="str">
        <f t="shared" si="38"/>
        <v/>
      </c>
      <c r="CP63" s="226" t="str">
        <f t="shared" si="39"/>
        <v>TRUE</v>
      </c>
    </row>
    <row r="64" spans="1:94" s="62" customFormat="1" ht="45.75" customHeight="1" x14ac:dyDescent="0.2">
      <c r="A64" s="33"/>
      <c r="B64" s="145" t="str">
        <f t="shared" si="9"/>
        <v/>
      </c>
      <c r="C64" s="33"/>
      <c r="D64" s="145" t="str">
        <f t="shared" si="42"/>
        <v/>
      </c>
      <c r="E64" s="35"/>
      <c r="F64" s="22"/>
      <c r="G64" s="30"/>
      <c r="H64" s="30"/>
      <c r="I64" s="130"/>
      <c r="J64" s="176"/>
      <c r="K64" s="176"/>
      <c r="L64" s="176"/>
      <c r="M64" s="132"/>
      <c r="N64" s="33"/>
      <c r="O64" s="33"/>
      <c r="P64" s="26"/>
      <c r="Q64" s="34"/>
      <c r="R64" s="132"/>
      <c r="S64" s="24"/>
      <c r="T64" s="38"/>
      <c r="U64" s="40"/>
      <c r="V64" s="40"/>
      <c r="W64" s="13" t="str">
        <f t="shared" si="10"/>
        <v/>
      </c>
      <c r="X64" s="14" t="str">
        <f t="shared" si="11"/>
        <v/>
      </c>
      <c r="Y64" s="40"/>
      <c r="Z64" s="40"/>
      <c r="AA64" s="13" t="str">
        <f t="shared" si="43"/>
        <v/>
      </c>
      <c r="AB64" s="41"/>
      <c r="AC64" s="41"/>
      <c r="AD64" s="17" t="str">
        <f t="shared" si="40"/>
        <v/>
      </c>
      <c r="AE64" s="15" t="str">
        <f t="shared" si="41"/>
        <v/>
      </c>
      <c r="AF64" s="60" t="str">
        <f t="shared" si="44"/>
        <v/>
      </c>
      <c r="AG64" s="52" t="str">
        <f t="shared" si="45"/>
        <v/>
      </c>
      <c r="AH64" s="40"/>
      <c r="AI64" s="51"/>
      <c r="AJ64" s="50" t="str">
        <f t="shared" si="12"/>
        <v/>
      </c>
      <c r="AK64" s="60" t="str">
        <f t="shared" si="46"/>
        <v/>
      </c>
      <c r="AL64" s="61" t="str">
        <f t="shared" si="13"/>
        <v/>
      </c>
      <c r="AM64" s="52" t="str">
        <f t="shared" si="47"/>
        <v/>
      </c>
      <c r="AN64" s="40"/>
      <c r="AO64" s="51"/>
      <c r="AP64" s="50" t="str">
        <f t="shared" si="14"/>
        <v/>
      </c>
      <c r="AQ64" s="60" t="str">
        <f t="shared" si="48"/>
        <v/>
      </c>
      <c r="AR64" s="61" t="str">
        <f t="shared" si="15"/>
        <v/>
      </c>
      <c r="AS64" s="52" t="str">
        <f t="shared" si="49"/>
        <v/>
      </c>
      <c r="AT64" s="40"/>
      <c r="AU64" s="51"/>
      <c r="AV64" s="50" t="str">
        <f t="shared" si="16"/>
        <v/>
      </c>
      <c r="AW64" s="60" t="str">
        <f t="shared" si="50"/>
        <v/>
      </c>
      <c r="AX64" s="61" t="str">
        <f t="shared" si="17"/>
        <v/>
      </c>
      <c r="AY64" s="52" t="str">
        <f t="shared" si="51"/>
        <v/>
      </c>
      <c r="AZ64" s="297"/>
      <c r="BA64" s="36"/>
      <c r="BB64" s="36"/>
      <c r="BC64" s="36"/>
      <c r="BD64" s="169" t="str">
        <f t="shared" si="18"/>
        <v/>
      </c>
      <c r="BE64" s="260" t="str">
        <f t="shared" si="19"/>
        <v/>
      </c>
      <c r="BF64" s="260" t="str">
        <f t="shared" si="20"/>
        <v/>
      </c>
      <c r="BG64" s="260" t="str">
        <f t="shared" si="21"/>
        <v/>
      </c>
      <c r="BH64" s="260" t="str">
        <f t="shared" si="22"/>
        <v/>
      </c>
      <c r="BI64" s="297"/>
      <c r="BJ64" s="297"/>
      <c r="BN64" s="153" t="e">
        <f>VLOOKUP(A64,'NEPSI sectors'!$A$1:$B$18,2,FALSE)</f>
        <v>#N/A</v>
      </c>
      <c r="BO64" s="164" t="e">
        <f>VLOOKUP(C64,Countries!$A$1:'Countries'!$B$51,2,FALSE)</f>
        <v>#N/A</v>
      </c>
      <c r="BP64" s="153" t="str">
        <f>IF(OR('LOD &amp; Field blanks'!$F$3="no",W64=""),"0",'LOD &amp; Field blanks'!$F$53)</f>
        <v>0</v>
      </c>
      <c r="BQ64" s="153" t="str">
        <f>IF(OR('LOD &amp; Field blanks'!$F$3="no",AI64=""),"0",'LOD &amp; Field blanks'!$H$53)</f>
        <v>0</v>
      </c>
      <c r="BR64" s="153" t="str">
        <f>IF(OR('LOD &amp; Field blanks'!$F$3="no",AO64=""),"0",'LOD &amp; Field blanks'!$I$53)</f>
        <v>0</v>
      </c>
      <c r="BS64" s="153" t="str">
        <f>IF(OR('LOD &amp; Field blanks'!$F$3="no",AU64=""),"0",'LOD &amp; Field blanks'!$J$53)</f>
        <v>0</v>
      </c>
      <c r="BT64" s="153" t="e">
        <f>VLOOKUP('Collection sheet'!BC64,RPE!$A$2:$B$14,2,FALSE)</f>
        <v>#N/A</v>
      </c>
      <c r="BU64" s="180" t="str">
        <f t="shared" si="23"/>
        <v/>
      </c>
      <c r="BV64" s="180" t="str">
        <f t="shared" si="24"/>
        <v/>
      </c>
      <c r="BW64" s="180" t="str">
        <f t="shared" si="25"/>
        <v/>
      </c>
      <c r="BX64" s="180">
        <v>0</v>
      </c>
      <c r="BY64" s="201" t="str">
        <f>'LOD &amp; Field blanks'!$M$3</f>
        <v/>
      </c>
      <c r="BZ64" s="201" t="str">
        <f t="shared" si="26"/>
        <v/>
      </c>
      <c r="CA64" s="195" t="str">
        <f t="shared" si="27"/>
        <v/>
      </c>
      <c r="CB64" s="196" t="str">
        <f t="shared" si="28"/>
        <v/>
      </c>
      <c r="CC64" s="204" t="str">
        <f t="shared" si="29"/>
        <v/>
      </c>
      <c r="CD64" s="200" t="str">
        <f t="shared" si="30"/>
        <v>TRUE</v>
      </c>
      <c r="CE64" s="209" t="str">
        <f>'LOD &amp; Field blanks'!$M$4</f>
        <v/>
      </c>
      <c r="CF64" s="210" t="str">
        <f t="shared" si="31"/>
        <v/>
      </c>
      <c r="CG64" s="211" t="str">
        <f t="shared" si="32"/>
        <v/>
      </c>
      <c r="CH64" s="209" t="str">
        <f t="shared" si="33"/>
        <v>TRUE</v>
      </c>
      <c r="CI64" s="220" t="str">
        <f>'LOD &amp; Field blanks'!$M$5</f>
        <v/>
      </c>
      <c r="CJ64" s="221" t="str">
        <f t="shared" si="34"/>
        <v/>
      </c>
      <c r="CK64" s="222" t="str">
        <f t="shared" si="35"/>
        <v/>
      </c>
      <c r="CL64" s="220" t="str">
        <f t="shared" si="36"/>
        <v>TRUE</v>
      </c>
      <c r="CM64" s="226" t="str">
        <f>'LOD &amp; Field blanks'!$M$6</f>
        <v/>
      </c>
      <c r="CN64" s="227" t="str">
        <f t="shared" si="37"/>
        <v/>
      </c>
      <c r="CO64" s="228" t="str">
        <f t="shared" si="38"/>
        <v/>
      </c>
      <c r="CP64" s="226" t="str">
        <f t="shared" si="39"/>
        <v>TRUE</v>
      </c>
    </row>
    <row r="65" spans="1:94" s="62" customFormat="1" ht="45.75" customHeight="1" x14ac:dyDescent="0.2">
      <c r="A65" s="33"/>
      <c r="B65" s="145" t="str">
        <f t="shared" si="9"/>
        <v/>
      </c>
      <c r="C65" s="33"/>
      <c r="D65" s="145" t="str">
        <f t="shared" si="42"/>
        <v/>
      </c>
      <c r="E65" s="35"/>
      <c r="F65" s="22"/>
      <c r="G65" s="30"/>
      <c r="H65" s="30"/>
      <c r="I65" s="130"/>
      <c r="J65" s="176"/>
      <c r="K65" s="176"/>
      <c r="L65" s="176"/>
      <c r="M65" s="132"/>
      <c r="N65" s="33"/>
      <c r="O65" s="33"/>
      <c r="P65" s="26"/>
      <c r="Q65" s="34"/>
      <c r="R65" s="132"/>
      <c r="S65" s="24"/>
      <c r="T65" s="38"/>
      <c r="U65" s="40"/>
      <c r="V65" s="40"/>
      <c r="W65" s="13" t="str">
        <f t="shared" si="10"/>
        <v/>
      </c>
      <c r="X65" s="14" t="str">
        <f t="shared" si="11"/>
        <v/>
      </c>
      <c r="Y65" s="40"/>
      <c r="Z65" s="40"/>
      <c r="AA65" s="13" t="str">
        <f t="shared" si="43"/>
        <v/>
      </c>
      <c r="AB65" s="41"/>
      <c r="AC65" s="41"/>
      <c r="AD65" s="17" t="str">
        <f t="shared" si="40"/>
        <v/>
      </c>
      <c r="AE65" s="15" t="str">
        <f t="shared" si="41"/>
        <v/>
      </c>
      <c r="AF65" s="60" t="str">
        <f t="shared" si="44"/>
        <v/>
      </c>
      <c r="AG65" s="52" t="str">
        <f t="shared" si="45"/>
        <v/>
      </c>
      <c r="AH65" s="40"/>
      <c r="AI65" s="51"/>
      <c r="AJ65" s="50" t="str">
        <f t="shared" si="12"/>
        <v/>
      </c>
      <c r="AK65" s="60" t="str">
        <f t="shared" si="46"/>
        <v/>
      </c>
      <c r="AL65" s="61" t="str">
        <f t="shared" si="13"/>
        <v/>
      </c>
      <c r="AM65" s="52" t="str">
        <f t="shared" si="47"/>
        <v/>
      </c>
      <c r="AN65" s="40"/>
      <c r="AO65" s="51"/>
      <c r="AP65" s="50" t="str">
        <f t="shared" si="14"/>
        <v/>
      </c>
      <c r="AQ65" s="60" t="str">
        <f t="shared" si="48"/>
        <v/>
      </c>
      <c r="AR65" s="61" t="str">
        <f t="shared" si="15"/>
        <v/>
      </c>
      <c r="AS65" s="52" t="str">
        <f t="shared" si="49"/>
        <v/>
      </c>
      <c r="AT65" s="40"/>
      <c r="AU65" s="51"/>
      <c r="AV65" s="50" t="str">
        <f t="shared" si="16"/>
        <v/>
      </c>
      <c r="AW65" s="60" t="str">
        <f t="shared" si="50"/>
        <v/>
      </c>
      <c r="AX65" s="61" t="str">
        <f t="shared" si="17"/>
        <v/>
      </c>
      <c r="AY65" s="52" t="str">
        <f t="shared" si="51"/>
        <v/>
      </c>
      <c r="AZ65" s="297"/>
      <c r="BA65" s="36"/>
      <c r="BB65" s="36"/>
      <c r="BC65" s="36"/>
      <c r="BD65" s="169" t="str">
        <f t="shared" si="18"/>
        <v/>
      </c>
      <c r="BE65" s="260" t="str">
        <f t="shared" si="19"/>
        <v/>
      </c>
      <c r="BF65" s="260" t="str">
        <f t="shared" si="20"/>
        <v/>
      </c>
      <c r="BG65" s="260" t="str">
        <f t="shared" si="21"/>
        <v/>
      </c>
      <c r="BH65" s="260" t="str">
        <f t="shared" si="22"/>
        <v/>
      </c>
      <c r="BI65" s="297"/>
      <c r="BJ65" s="297"/>
      <c r="BN65" s="153" t="e">
        <f>VLOOKUP(A65,'NEPSI sectors'!$A$1:$B$18,2,FALSE)</f>
        <v>#N/A</v>
      </c>
      <c r="BO65" s="164" t="e">
        <f>VLOOKUP(C65,Countries!$A$1:'Countries'!$B$51,2,FALSE)</f>
        <v>#N/A</v>
      </c>
      <c r="BP65" s="153" t="str">
        <f>IF(OR('LOD &amp; Field blanks'!$F$3="no",W65=""),"0",'LOD &amp; Field blanks'!$F$53)</f>
        <v>0</v>
      </c>
      <c r="BQ65" s="153" t="str">
        <f>IF(OR('LOD &amp; Field blanks'!$F$3="no",AI65=""),"0",'LOD &amp; Field blanks'!$H$53)</f>
        <v>0</v>
      </c>
      <c r="BR65" s="153" t="str">
        <f>IF(OR('LOD &amp; Field blanks'!$F$3="no",AO65=""),"0",'LOD &amp; Field blanks'!$I$53)</f>
        <v>0</v>
      </c>
      <c r="BS65" s="153" t="str">
        <f>IF(OR('LOD &amp; Field blanks'!$F$3="no",AU65=""),"0",'LOD &amp; Field blanks'!$J$53)</f>
        <v>0</v>
      </c>
      <c r="BT65" s="153" t="e">
        <f>VLOOKUP('Collection sheet'!BC65,RPE!$A$2:$B$14,2,FALSE)</f>
        <v>#N/A</v>
      </c>
      <c r="BU65" s="180" t="str">
        <f t="shared" si="23"/>
        <v/>
      </c>
      <c r="BV65" s="180" t="str">
        <f t="shared" si="24"/>
        <v/>
      </c>
      <c r="BW65" s="180" t="str">
        <f t="shared" si="25"/>
        <v/>
      </c>
      <c r="BX65" s="180">
        <v>0</v>
      </c>
      <c r="BY65" s="201" t="str">
        <f>'LOD &amp; Field blanks'!$M$3</f>
        <v/>
      </c>
      <c r="BZ65" s="201" t="str">
        <f t="shared" si="26"/>
        <v/>
      </c>
      <c r="CA65" s="195" t="str">
        <f t="shared" si="27"/>
        <v/>
      </c>
      <c r="CB65" s="196" t="str">
        <f t="shared" si="28"/>
        <v/>
      </c>
      <c r="CC65" s="204" t="str">
        <f t="shared" si="29"/>
        <v/>
      </c>
      <c r="CD65" s="200" t="str">
        <f t="shared" si="30"/>
        <v>TRUE</v>
      </c>
      <c r="CE65" s="209" t="str">
        <f>'LOD &amp; Field blanks'!$M$4</f>
        <v/>
      </c>
      <c r="CF65" s="210" t="str">
        <f t="shared" si="31"/>
        <v/>
      </c>
      <c r="CG65" s="211" t="str">
        <f t="shared" si="32"/>
        <v/>
      </c>
      <c r="CH65" s="209" t="str">
        <f t="shared" si="33"/>
        <v>TRUE</v>
      </c>
      <c r="CI65" s="220" t="str">
        <f>'LOD &amp; Field blanks'!$M$5</f>
        <v/>
      </c>
      <c r="CJ65" s="221" t="str">
        <f t="shared" si="34"/>
        <v/>
      </c>
      <c r="CK65" s="222" t="str">
        <f t="shared" si="35"/>
        <v/>
      </c>
      <c r="CL65" s="220" t="str">
        <f t="shared" si="36"/>
        <v>TRUE</v>
      </c>
      <c r="CM65" s="226" t="str">
        <f>'LOD &amp; Field blanks'!$M$6</f>
        <v/>
      </c>
      <c r="CN65" s="227" t="str">
        <f t="shared" si="37"/>
        <v/>
      </c>
      <c r="CO65" s="228" t="str">
        <f t="shared" si="38"/>
        <v/>
      </c>
      <c r="CP65" s="226" t="str">
        <f t="shared" si="39"/>
        <v>TRUE</v>
      </c>
    </row>
    <row r="66" spans="1:94" s="62" customFormat="1" ht="45.75" customHeight="1" x14ac:dyDescent="0.2">
      <c r="A66" s="33"/>
      <c r="B66" s="145" t="str">
        <f t="shared" si="9"/>
        <v/>
      </c>
      <c r="C66" s="33"/>
      <c r="D66" s="145" t="str">
        <f t="shared" si="42"/>
        <v/>
      </c>
      <c r="E66" s="35"/>
      <c r="F66" s="22"/>
      <c r="G66" s="30"/>
      <c r="H66" s="30"/>
      <c r="I66" s="130"/>
      <c r="J66" s="176"/>
      <c r="K66" s="176"/>
      <c r="L66" s="176"/>
      <c r="M66" s="132"/>
      <c r="N66" s="33"/>
      <c r="O66" s="33"/>
      <c r="P66" s="26"/>
      <c r="Q66" s="34"/>
      <c r="R66" s="132"/>
      <c r="S66" s="24"/>
      <c r="T66" s="38"/>
      <c r="U66" s="40"/>
      <c r="V66" s="40"/>
      <c r="W66" s="13" t="str">
        <f t="shared" si="10"/>
        <v/>
      </c>
      <c r="X66" s="14" t="str">
        <f t="shared" si="11"/>
        <v/>
      </c>
      <c r="Y66" s="40"/>
      <c r="Z66" s="40"/>
      <c r="AA66" s="13" t="str">
        <f t="shared" si="43"/>
        <v/>
      </c>
      <c r="AB66" s="41"/>
      <c r="AC66" s="41"/>
      <c r="AD66" s="17" t="str">
        <f t="shared" si="40"/>
        <v/>
      </c>
      <c r="AE66" s="15" t="str">
        <f t="shared" si="41"/>
        <v/>
      </c>
      <c r="AF66" s="60" t="str">
        <f t="shared" ref="AF66:AF97" si="52">IF(OR(AE66="",X66=""),"",(1000*X66)/AE66)</f>
        <v/>
      </c>
      <c r="AG66" s="52" t="str">
        <f t="shared" ref="AG66:AG97" si="53">IF(AF66="","",(AF66*(T66/8)))</f>
        <v/>
      </c>
      <c r="AH66" s="40"/>
      <c r="AI66" s="51"/>
      <c r="AJ66" s="50" t="str">
        <f t="shared" si="12"/>
        <v/>
      </c>
      <c r="AK66" s="60" t="str">
        <f t="shared" ref="AK66:AK97" si="54">IF(OR(AE66="",AJ66=""),"",(1000*AJ66)/AE66)</f>
        <v/>
      </c>
      <c r="AL66" s="61" t="str">
        <f t="shared" si="13"/>
        <v/>
      </c>
      <c r="AM66" s="52" t="str">
        <f t="shared" ref="AM66:AM100" si="55">IF(AK66="","",(AK66*(T66/8)))</f>
        <v/>
      </c>
      <c r="AN66" s="40"/>
      <c r="AO66" s="51"/>
      <c r="AP66" s="50" t="str">
        <f t="shared" si="14"/>
        <v/>
      </c>
      <c r="AQ66" s="60" t="str">
        <f t="shared" ref="AQ66:AQ97" si="56">IF(OR(AE66="",AP66=""),"",(1000*AP66)/AE66)</f>
        <v/>
      </c>
      <c r="AR66" s="61" t="str">
        <f t="shared" si="15"/>
        <v/>
      </c>
      <c r="AS66" s="52" t="str">
        <f t="shared" ref="AS66:AS100" si="57">IF(AQ66="","",(AQ66*(T66/8)))</f>
        <v/>
      </c>
      <c r="AT66" s="40"/>
      <c r="AU66" s="51"/>
      <c r="AV66" s="50" t="str">
        <f t="shared" si="16"/>
        <v/>
      </c>
      <c r="AW66" s="60" t="str">
        <f t="shared" ref="AW66:AW97" si="58">IF(OR(AE66="",AV66=""),"",(1000*AV66)/AE66)</f>
        <v/>
      </c>
      <c r="AX66" s="61" t="str">
        <f t="shared" si="17"/>
        <v/>
      </c>
      <c r="AY66" s="52" t="str">
        <f t="shared" ref="AY66:AY100" si="59">IF(AW66="","",(AW66*(T66/8)))</f>
        <v/>
      </c>
      <c r="AZ66" s="297"/>
      <c r="BA66" s="36"/>
      <c r="BB66" s="36"/>
      <c r="BC66" s="36"/>
      <c r="BD66" s="169" t="str">
        <f t="shared" si="18"/>
        <v/>
      </c>
      <c r="BE66" s="260" t="str">
        <f t="shared" si="19"/>
        <v/>
      </c>
      <c r="BF66" s="260" t="str">
        <f t="shared" si="20"/>
        <v/>
      </c>
      <c r="BG66" s="260" t="str">
        <f t="shared" si="21"/>
        <v/>
      </c>
      <c r="BH66" s="260" t="str">
        <f t="shared" si="22"/>
        <v/>
      </c>
      <c r="BI66" s="297"/>
      <c r="BJ66" s="297"/>
      <c r="BN66" s="153" t="e">
        <f>VLOOKUP(A66,'NEPSI sectors'!$A$1:$B$18,2,FALSE)</f>
        <v>#N/A</v>
      </c>
      <c r="BO66" s="164" t="e">
        <f>VLOOKUP(C66,Countries!$A$1:'Countries'!$B$51,2,FALSE)</f>
        <v>#N/A</v>
      </c>
      <c r="BP66" s="153" t="str">
        <f>IF(OR('LOD &amp; Field blanks'!$F$3="no",W66=""),"0",'LOD &amp; Field blanks'!$F$53)</f>
        <v>0</v>
      </c>
      <c r="BQ66" s="153" t="str">
        <f>IF(OR('LOD &amp; Field blanks'!$F$3="no",AI66=""),"0",'LOD &amp; Field blanks'!$H$53)</f>
        <v>0</v>
      </c>
      <c r="BR66" s="153" t="str">
        <f>IF(OR('LOD &amp; Field blanks'!$F$3="no",AO66=""),"0",'LOD &amp; Field blanks'!$I$53)</f>
        <v>0</v>
      </c>
      <c r="BS66" s="153" t="str">
        <f>IF(OR('LOD &amp; Field blanks'!$F$3="no",AU66=""),"0",'LOD &amp; Field blanks'!$J$53)</f>
        <v>0</v>
      </c>
      <c r="BT66" s="153" t="e">
        <f>VLOOKUP('Collection sheet'!BC66,RPE!$A$2:$B$14,2,FALSE)</f>
        <v>#N/A</v>
      </c>
      <c r="BU66" s="180" t="str">
        <f t="shared" si="23"/>
        <v/>
      </c>
      <c r="BV66" s="180" t="str">
        <f t="shared" si="24"/>
        <v/>
      </c>
      <c r="BW66" s="180" t="str">
        <f t="shared" si="25"/>
        <v/>
      </c>
      <c r="BX66" s="180">
        <v>0</v>
      </c>
      <c r="BY66" s="201" t="str">
        <f>'LOD &amp; Field blanks'!$M$3</f>
        <v/>
      </c>
      <c r="BZ66" s="201" t="str">
        <f t="shared" si="26"/>
        <v/>
      </c>
      <c r="CA66" s="195" t="str">
        <f t="shared" si="27"/>
        <v/>
      </c>
      <c r="CB66" s="196" t="str">
        <f t="shared" si="28"/>
        <v/>
      </c>
      <c r="CC66" s="204" t="str">
        <f t="shared" si="29"/>
        <v/>
      </c>
      <c r="CD66" s="200" t="str">
        <f t="shared" si="30"/>
        <v>TRUE</v>
      </c>
      <c r="CE66" s="209" t="str">
        <f>'LOD &amp; Field blanks'!$M$4</f>
        <v/>
      </c>
      <c r="CF66" s="210" t="str">
        <f t="shared" si="31"/>
        <v/>
      </c>
      <c r="CG66" s="211" t="str">
        <f t="shared" si="32"/>
        <v/>
      </c>
      <c r="CH66" s="209" t="str">
        <f t="shared" si="33"/>
        <v>TRUE</v>
      </c>
      <c r="CI66" s="220" t="str">
        <f>'LOD &amp; Field blanks'!$M$5</f>
        <v/>
      </c>
      <c r="CJ66" s="221" t="str">
        <f t="shared" si="34"/>
        <v/>
      </c>
      <c r="CK66" s="222" t="str">
        <f t="shared" si="35"/>
        <v/>
      </c>
      <c r="CL66" s="220" t="str">
        <f t="shared" si="36"/>
        <v>TRUE</v>
      </c>
      <c r="CM66" s="226" t="str">
        <f>'LOD &amp; Field blanks'!$M$6</f>
        <v/>
      </c>
      <c r="CN66" s="227" t="str">
        <f t="shared" si="37"/>
        <v/>
      </c>
      <c r="CO66" s="228" t="str">
        <f t="shared" si="38"/>
        <v/>
      </c>
      <c r="CP66" s="226" t="str">
        <f t="shared" si="39"/>
        <v>TRUE</v>
      </c>
    </row>
    <row r="67" spans="1:94" s="62" customFormat="1" ht="45.75" customHeight="1" x14ac:dyDescent="0.2">
      <c r="A67" s="33"/>
      <c r="B67" s="145" t="str">
        <f t="shared" ref="B67:B100" si="60">IF(A67="","",BN67)</f>
        <v/>
      </c>
      <c r="C67" s="33"/>
      <c r="D67" s="145" t="str">
        <f t="shared" si="42"/>
        <v/>
      </c>
      <c r="E67" s="35"/>
      <c r="F67" s="22"/>
      <c r="G67" s="30"/>
      <c r="H67" s="30"/>
      <c r="I67" s="130"/>
      <c r="J67" s="176"/>
      <c r="K67" s="176"/>
      <c r="L67" s="176"/>
      <c r="M67" s="132"/>
      <c r="N67" s="33"/>
      <c r="O67" s="33"/>
      <c r="P67" s="26"/>
      <c r="Q67" s="34"/>
      <c r="R67" s="132"/>
      <c r="S67" s="24"/>
      <c r="T67" s="38"/>
      <c r="U67" s="40"/>
      <c r="V67" s="40"/>
      <c r="W67" s="13" t="str">
        <f t="shared" ref="W67:W100" si="61">IF(V67="","",V67-U67)</f>
        <v/>
      </c>
      <c r="X67" s="14" t="str">
        <f t="shared" ref="X67:X100" si="62">IF(W67="","",W67-BP67)</f>
        <v/>
      </c>
      <c r="Y67" s="40"/>
      <c r="Z67" s="40"/>
      <c r="AA67" s="13" t="str">
        <f t="shared" si="43"/>
        <v/>
      </c>
      <c r="AB67" s="41"/>
      <c r="AC67" s="41"/>
      <c r="AD67" s="17" t="str">
        <f t="shared" si="40"/>
        <v/>
      </c>
      <c r="AE67" s="15" t="str">
        <f t="shared" si="41"/>
        <v/>
      </c>
      <c r="AF67" s="60" t="str">
        <f t="shared" si="52"/>
        <v/>
      </c>
      <c r="AG67" s="52" t="str">
        <f t="shared" si="53"/>
        <v/>
      </c>
      <c r="AH67" s="40"/>
      <c r="AI67" s="51"/>
      <c r="AJ67" s="50" t="str">
        <f t="shared" ref="AJ67:AJ100" si="63">IF(AI67="","",AI67-BQ67)</f>
        <v/>
      </c>
      <c r="AK67" s="60" t="str">
        <f t="shared" si="54"/>
        <v/>
      </c>
      <c r="AL67" s="61" t="str">
        <f t="shared" ref="AL67:AL100" si="64">IF(BU67&lt;0,BX67,BU67)</f>
        <v/>
      </c>
      <c r="AM67" s="52" t="str">
        <f t="shared" si="55"/>
        <v/>
      </c>
      <c r="AN67" s="40"/>
      <c r="AO67" s="51"/>
      <c r="AP67" s="50" t="str">
        <f t="shared" ref="AP67:AP100" si="65">IF(AO67="","",AO67-BR67)</f>
        <v/>
      </c>
      <c r="AQ67" s="60" t="str">
        <f t="shared" si="56"/>
        <v/>
      </c>
      <c r="AR67" s="61" t="str">
        <f t="shared" ref="AR67:AR100" si="66">IF(BV67&lt;0,BX67,BV67)</f>
        <v/>
      </c>
      <c r="AS67" s="52" t="str">
        <f t="shared" si="57"/>
        <v/>
      </c>
      <c r="AT67" s="40"/>
      <c r="AU67" s="51"/>
      <c r="AV67" s="50" t="str">
        <f t="shared" ref="AV67:AV100" si="67">IF(AU67="","",AU67-BS67)</f>
        <v/>
      </c>
      <c r="AW67" s="60" t="str">
        <f t="shared" si="58"/>
        <v/>
      </c>
      <c r="AX67" s="61" t="str">
        <f t="shared" ref="AX67:AX100" si="68">IF(BW67&lt;0,BX67,BW67)</f>
        <v/>
      </c>
      <c r="AY67" s="52" t="str">
        <f t="shared" si="59"/>
        <v/>
      </c>
      <c r="AZ67" s="297"/>
      <c r="BA67" s="36"/>
      <c r="BB67" s="36"/>
      <c r="BC67" s="36"/>
      <c r="BD67" s="169" t="str">
        <f t="shared" ref="BD67:BD100" si="69">IF(BC67="","",BT67)</f>
        <v/>
      </c>
      <c r="BE67" s="260" t="str">
        <f t="shared" ref="BE67:BE100" si="70">IF(BB67="yes",AF67/BD67,"")</f>
        <v/>
      </c>
      <c r="BF67" s="260" t="str">
        <f t="shared" ref="BF67:BF100" si="71">IF(BB67="yes",AK67/BD67,"")</f>
        <v/>
      </c>
      <c r="BG67" s="260" t="str">
        <f t="shared" ref="BG67:BG100" si="72">IF(BB67="yes",AQ67/BD67,"")</f>
        <v/>
      </c>
      <c r="BH67" s="260" t="str">
        <f t="shared" ref="BH67:BH100" si="73">IF(BB67="yes",AW67/BD67,"")</f>
        <v/>
      </c>
      <c r="BI67" s="297"/>
      <c r="BJ67" s="297"/>
      <c r="BN67" s="153" t="e">
        <f>VLOOKUP(A67,'NEPSI sectors'!$A$1:$B$18,2,FALSE)</f>
        <v>#N/A</v>
      </c>
      <c r="BO67" s="164" t="e">
        <f>VLOOKUP(C67,Countries!$A$1:'Countries'!$B$51,2,FALSE)</f>
        <v>#N/A</v>
      </c>
      <c r="BP67" s="153" t="str">
        <f>IF(OR('LOD &amp; Field blanks'!$F$3="no",W67=""),"0",'LOD &amp; Field blanks'!$F$53)</f>
        <v>0</v>
      </c>
      <c r="BQ67" s="153" t="str">
        <f>IF(OR('LOD &amp; Field blanks'!$F$3="no",AI67=""),"0",'LOD &amp; Field blanks'!$H$53)</f>
        <v>0</v>
      </c>
      <c r="BR67" s="153" t="str">
        <f>IF(OR('LOD &amp; Field blanks'!$F$3="no",AO67=""),"0",'LOD &amp; Field blanks'!$I$53)</f>
        <v>0</v>
      </c>
      <c r="BS67" s="153" t="str">
        <f>IF(OR('LOD &amp; Field blanks'!$F$3="no",AU67=""),"0",'LOD &amp; Field blanks'!$J$53)</f>
        <v>0</v>
      </c>
      <c r="BT67" s="153" t="e">
        <f>VLOOKUP('Collection sheet'!BC67,RPE!$A$2:$B$14,2,FALSE)</f>
        <v>#N/A</v>
      </c>
      <c r="BU67" s="180" t="str">
        <f t="shared" ref="BU67:BU100" si="74">IF(AJ67="","",AJ67/X67)</f>
        <v/>
      </c>
      <c r="BV67" s="180" t="str">
        <f t="shared" ref="BV67:BV100" si="75">IF(AP67="","",AP67/X67)</f>
        <v/>
      </c>
      <c r="BW67" s="180" t="str">
        <f t="shared" ref="BW67:BW100" si="76">IF(AV67="","",AV67/X67)</f>
        <v/>
      </c>
      <c r="BX67" s="180">
        <v>0</v>
      </c>
      <c r="BY67" s="201" t="str">
        <f>'LOD &amp; Field blanks'!$M$3</f>
        <v/>
      </c>
      <c r="BZ67" s="201" t="str">
        <f t="shared" ref="BZ67:BZ100" si="77">AF67</f>
        <v/>
      </c>
      <c r="CA67" s="195" t="str">
        <f t="shared" ref="CA67:CA100" si="78">IF(R67="","",R67)</f>
        <v/>
      </c>
      <c r="CB67" s="196" t="str">
        <f t="shared" ref="CB67:CB100" si="79">IF(I67="","",I67)</f>
        <v/>
      </c>
      <c r="CC67" s="204" t="str">
        <f t="shared" ref="CC67:CC100" si="80">IF(BZ67="","",CD67)</f>
        <v/>
      </c>
      <c r="CD67" s="200" t="str">
        <f t="shared" ref="CD67:CD100" si="81">IF(W67&lt;BY67,"FALSE","TRUE")</f>
        <v>TRUE</v>
      </c>
      <c r="CE67" s="209" t="str">
        <f>'LOD &amp; Field blanks'!$M$4</f>
        <v/>
      </c>
      <c r="CF67" s="210" t="str">
        <f t="shared" ref="CF67:CF100" si="82">AK67</f>
        <v/>
      </c>
      <c r="CG67" s="211" t="str">
        <f t="shared" ref="CG67:CG100" si="83">IF(CF67="","",CH67)</f>
        <v/>
      </c>
      <c r="CH67" s="209" t="str">
        <f t="shared" ref="CH67:CH100" si="84">IF(AI67&lt;CE67,"FALSE","TRUE")</f>
        <v>TRUE</v>
      </c>
      <c r="CI67" s="220" t="str">
        <f>'LOD &amp; Field blanks'!$M$5</f>
        <v/>
      </c>
      <c r="CJ67" s="221" t="str">
        <f t="shared" ref="CJ67:CJ100" si="85">AQ67</f>
        <v/>
      </c>
      <c r="CK67" s="222" t="str">
        <f t="shared" ref="CK67:CK100" si="86">IF(CJ67="","",CL67)</f>
        <v/>
      </c>
      <c r="CL67" s="220" t="str">
        <f t="shared" ref="CL67:CL100" si="87">IF(AO67&lt;CI67,"FALSE","TRUE")</f>
        <v>TRUE</v>
      </c>
      <c r="CM67" s="226" t="str">
        <f>'LOD &amp; Field blanks'!$M$6</f>
        <v/>
      </c>
      <c r="CN67" s="227" t="str">
        <f t="shared" ref="CN67:CN100" si="88">AW67</f>
        <v/>
      </c>
      <c r="CO67" s="228" t="str">
        <f t="shared" ref="CO67:CO100" si="89">IF(CN67="","",CP67)</f>
        <v/>
      </c>
      <c r="CP67" s="226" t="str">
        <f t="shared" ref="CP67:CP100" si="90">IF(AU67&lt;CM67,"FALSE","TRUE")</f>
        <v>TRUE</v>
      </c>
    </row>
    <row r="68" spans="1:94" s="62" customFormat="1" ht="45.75" customHeight="1" x14ac:dyDescent="0.2">
      <c r="A68" s="108"/>
      <c r="B68" s="145" t="str">
        <f t="shared" si="60"/>
        <v/>
      </c>
      <c r="C68" s="108"/>
      <c r="D68" s="145" t="str">
        <f t="shared" si="42"/>
        <v/>
      </c>
      <c r="E68" s="28"/>
      <c r="F68" s="22"/>
      <c r="G68" s="30"/>
      <c r="H68" s="30"/>
      <c r="I68" s="130"/>
      <c r="J68" s="176"/>
      <c r="K68" s="176"/>
      <c r="L68" s="176"/>
      <c r="M68" s="132"/>
      <c r="N68" s="32"/>
      <c r="O68" s="32"/>
      <c r="P68" s="25"/>
      <c r="Q68" s="34"/>
      <c r="R68" s="132"/>
      <c r="S68" s="24"/>
      <c r="T68" s="38"/>
      <c r="U68" s="40"/>
      <c r="V68" s="40"/>
      <c r="W68" s="13" t="str">
        <f t="shared" si="61"/>
        <v/>
      </c>
      <c r="X68" s="14" t="str">
        <f t="shared" si="62"/>
        <v/>
      </c>
      <c r="Y68" s="40"/>
      <c r="Z68" s="40"/>
      <c r="AA68" s="13" t="str">
        <f t="shared" si="43"/>
        <v/>
      </c>
      <c r="AB68" s="41"/>
      <c r="AC68" s="41"/>
      <c r="AD68" s="17" t="str">
        <f t="shared" ref="AD68:AD100" si="91">IF(AC68="","",IF(AC68&gt;AB68,((AC68-AB68)*24*60),((1-AB68+AC68)*24*60)))</f>
        <v/>
      </c>
      <c r="AE68" s="15" t="str">
        <f t="shared" ref="AE68:AE100" si="92">IF(ISERROR(IF(AD68="","",AA68*AD68)),"",IF(AD68="","",AA68*AD68))</f>
        <v/>
      </c>
      <c r="AF68" s="60" t="str">
        <f t="shared" si="52"/>
        <v/>
      </c>
      <c r="AG68" s="52" t="str">
        <f t="shared" si="53"/>
        <v/>
      </c>
      <c r="AH68" s="45"/>
      <c r="AI68" s="51"/>
      <c r="AJ68" s="50" t="str">
        <f t="shared" si="63"/>
        <v/>
      </c>
      <c r="AK68" s="60" t="str">
        <f t="shared" si="54"/>
        <v/>
      </c>
      <c r="AL68" s="61" t="str">
        <f t="shared" si="64"/>
        <v/>
      </c>
      <c r="AM68" s="52" t="str">
        <f t="shared" si="55"/>
        <v/>
      </c>
      <c r="AN68" s="45"/>
      <c r="AO68" s="51"/>
      <c r="AP68" s="50" t="str">
        <f t="shared" si="65"/>
        <v/>
      </c>
      <c r="AQ68" s="60" t="str">
        <f t="shared" si="56"/>
        <v/>
      </c>
      <c r="AR68" s="61" t="str">
        <f t="shared" si="66"/>
        <v/>
      </c>
      <c r="AS68" s="52" t="str">
        <f t="shared" si="57"/>
        <v/>
      </c>
      <c r="AT68" s="45"/>
      <c r="AU68" s="51"/>
      <c r="AV68" s="50" t="str">
        <f t="shared" si="67"/>
        <v/>
      </c>
      <c r="AW68" s="60" t="str">
        <f t="shared" si="58"/>
        <v/>
      </c>
      <c r="AX68" s="61" t="str">
        <f t="shared" si="68"/>
        <v/>
      </c>
      <c r="AY68" s="52" t="str">
        <f t="shared" si="59"/>
        <v/>
      </c>
      <c r="AZ68" s="297"/>
      <c r="BA68" s="36"/>
      <c r="BB68" s="36"/>
      <c r="BC68" s="36"/>
      <c r="BD68" s="169" t="str">
        <f t="shared" si="69"/>
        <v/>
      </c>
      <c r="BE68" s="260" t="str">
        <f t="shared" si="70"/>
        <v/>
      </c>
      <c r="BF68" s="260" t="str">
        <f t="shared" si="71"/>
        <v/>
      </c>
      <c r="BG68" s="260" t="str">
        <f t="shared" si="72"/>
        <v/>
      </c>
      <c r="BH68" s="260" t="str">
        <f t="shared" si="73"/>
        <v/>
      </c>
      <c r="BI68" s="297"/>
      <c r="BJ68" s="297"/>
      <c r="BN68" s="153" t="e">
        <f>VLOOKUP(A68,'NEPSI sectors'!$A$1:$B$18,2,FALSE)</f>
        <v>#N/A</v>
      </c>
      <c r="BO68" s="164" t="e">
        <f>VLOOKUP(C68,Countries!$A$1:'Countries'!$B$51,2,FALSE)</f>
        <v>#N/A</v>
      </c>
      <c r="BP68" s="153" t="str">
        <f>IF(OR('LOD &amp; Field blanks'!$F$3="no",W68=""),"0",'LOD &amp; Field blanks'!$F$53)</f>
        <v>0</v>
      </c>
      <c r="BQ68" s="153" t="str">
        <f>IF(OR('LOD &amp; Field blanks'!$F$3="no",AI68=""),"0",'LOD &amp; Field blanks'!$H$53)</f>
        <v>0</v>
      </c>
      <c r="BR68" s="153" t="str">
        <f>IF(OR('LOD &amp; Field blanks'!$F$3="no",AO68=""),"0",'LOD &amp; Field blanks'!$I$53)</f>
        <v>0</v>
      </c>
      <c r="BS68" s="153" t="str">
        <f>IF(OR('LOD &amp; Field blanks'!$F$3="no",AU68=""),"0",'LOD &amp; Field blanks'!$J$53)</f>
        <v>0</v>
      </c>
      <c r="BT68" s="153" t="e">
        <f>VLOOKUP('Collection sheet'!BC68,RPE!$A$2:$B$14,2,FALSE)</f>
        <v>#N/A</v>
      </c>
      <c r="BU68" s="180" t="str">
        <f t="shared" si="74"/>
        <v/>
      </c>
      <c r="BV68" s="180" t="str">
        <f t="shared" si="75"/>
        <v/>
      </c>
      <c r="BW68" s="180" t="str">
        <f t="shared" si="76"/>
        <v/>
      </c>
      <c r="BX68" s="180">
        <v>0</v>
      </c>
      <c r="BY68" s="201" t="str">
        <f>'LOD &amp; Field blanks'!$M$3</f>
        <v/>
      </c>
      <c r="BZ68" s="201" t="str">
        <f t="shared" si="77"/>
        <v/>
      </c>
      <c r="CA68" s="195" t="str">
        <f t="shared" si="78"/>
        <v/>
      </c>
      <c r="CB68" s="196" t="str">
        <f t="shared" si="79"/>
        <v/>
      </c>
      <c r="CC68" s="204" t="str">
        <f t="shared" si="80"/>
        <v/>
      </c>
      <c r="CD68" s="200" t="str">
        <f t="shared" si="81"/>
        <v>TRUE</v>
      </c>
      <c r="CE68" s="209" t="str">
        <f>'LOD &amp; Field blanks'!$M$4</f>
        <v/>
      </c>
      <c r="CF68" s="210" t="str">
        <f t="shared" si="82"/>
        <v/>
      </c>
      <c r="CG68" s="211" t="str">
        <f t="shared" si="83"/>
        <v/>
      </c>
      <c r="CH68" s="209" t="str">
        <f t="shared" si="84"/>
        <v>TRUE</v>
      </c>
      <c r="CI68" s="220" t="str">
        <f>'LOD &amp; Field blanks'!$M$5</f>
        <v/>
      </c>
      <c r="CJ68" s="221" t="str">
        <f t="shared" si="85"/>
        <v/>
      </c>
      <c r="CK68" s="222" t="str">
        <f t="shared" si="86"/>
        <v/>
      </c>
      <c r="CL68" s="220" t="str">
        <f t="shared" si="87"/>
        <v>TRUE</v>
      </c>
      <c r="CM68" s="226" t="str">
        <f>'LOD &amp; Field blanks'!$M$6</f>
        <v/>
      </c>
      <c r="CN68" s="227" t="str">
        <f t="shared" si="88"/>
        <v/>
      </c>
      <c r="CO68" s="228" t="str">
        <f t="shared" si="89"/>
        <v/>
      </c>
      <c r="CP68" s="226" t="str">
        <f t="shared" si="90"/>
        <v>TRUE</v>
      </c>
    </row>
    <row r="69" spans="1:94" s="62" customFormat="1" ht="45.75" customHeight="1" x14ac:dyDescent="0.2">
      <c r="A69" s="33"/>
      <c r="B69" s="145" t="str">
        <f t="shared" si="60"/>
        <v/>
      </c>
      <c r="C69" s="33"/>
      <c r="D69" s="145" t="str">
        <f t="shared" ref="D69:D100" si="93">IF(C69="","",BO69)</f>
        <v/>
      </c>
      <c r="E69" s="35"/>
      <c r="F69" s="22"/>
      <c r="G69" s="30"/>
      <c r="H69" s="30"/>
      <c r="I69" s="130"/>
      <c r="J69" s="176"/>
      <c r="K69" s="176"/>
      <c r="L69" s="176"/>
      <c r="M69" s="132"/>
      <c r="N69" s="33"/>
      <c r="O69" s="33"/>
      <c r="P69" s="26"/>
      <c r="Q69" s="34"/>
      <c r="R69" s="132"/>
      <c r="S69" s="24"/>
      <c r="T69" s="38"/>
      <c r="U69" s="40"/>
      <c r="V69" s="40"/>
      <c r="W69" s="13" t="str">
        <f t="shared" si="61"/>
        <v/>
      </c>
      <c r="X69" s="14" t="str">
        <f t="shared" si="62"/>
        <v/>
      </c>
      <c r="Y69" s="40"/>
      <c r="Z69" s="40"/>
      <c r="AA69" s="13" t="str">
        <f t="shared" ref="AA69:AA100" si="94">IF(ISERROR(AVERAGE(Y69:Z69)),"",AVERAGE(Y69:Z69))</f>
        <v/>
      </c>
      <c r="AB69" s="41"/>
      <c r="AC69" s="41"/>
      <c r="AD69" s="17" t="str">
        <f t="shared" si="91"/>
        <v/>
      </c>
      <c r="AE69" s="15" t="str">
        <f t="shared" si="92"/>
        <v/>
      </c>
      <c r="AF69" s="60" t="str">
        <f t="shared" si="52"/>
        <v/>
      </c>
      <c r="AG69" s="52" t="str">
        <f t="shared" si="53"/>
        <v/>
      </c>
      <c r="AH69" s="45"/>
      <c r="AI69" s="51"/>
      <c r="AJ69" s="50" t="str">
        <f t="shared" si="63"/>
        <v/>
      </c>
      <c r="AK69" s="60" t="str">
        <f t="shared" si="54"/>
        <v/>
      </c>
      <c r="AL69" s="61" t="str">
        <f t="shared" si="64"/>
        <v/>
      </c>
      <c r="AM69" s="52" t="str">
        <f t="shared" si="55"/>
        <v/>
      </c>
      <c r="AN69" s="45"/>
      <c r="AO69" s="51"/>
      <c r="AP69" s="50" t="str">
        <f t="shared" si="65"/>
        <v/>
      </c>
      <c r="AQ69" s="60" t="str">
        <f t="shared" si="56"/>
        <v/>
      </c>
      <c r="AR69" s="61" t="str">
        <f t="shared" si="66"/>
        <v/>
      </c>
      <c r="AS69" s="52" t="str">
        <f t="shared" si="57"/>
        <v/>
      </c>
      <c r="AT69" s="45"/>
      <c r="AU69" s="51"/>
      <c r="AV69" s="50" t="str">
        <f t="shared" si="67"/>
        <v/>
      </c>
      <c r="AW69" s="60" t="str">
        <f t="shared" si="58"/>
        <v/>
      </c>
      <c r="AX69" s="61" t="str">
        <f t="shared" si="68"/>
        <v/>
      </c>
      <c r="AY69" s="52" t="str">
        <f t="shared" si="59"/>
        <v/>
      </c>
      <c r="AZ69" s="297"/>
      <c r="BA69" s="36"/>
      <c r="BB69" s="36"/>
      <c r="BC69" s="36"/>
      <c r="BD69" s="169" t="str">
        <f t="shared" si="69"/>
        <v/>
      </c>
      <c r="BE69" s="260" t="str">
        <f t="shared" si="70"/>
        <v/>
      </c>
      <c r="BF69" s="260" t="str">
        <f t="shared" si="71"/>
        <v/>
      </c>
      <c r="BG69" s="260" t="str">
        <f t="shared" si="72"/>
        <v/>
      </c>
      <c r="BH69" s="260" t="str">
        <f t="shared" si="73"/>
        <v/>
      </c>
      <c r="BI69" s="297"/>
      <c r="BJ69" s="297"/>
      <c r="BN69" s="153" t="e">
        <f>VLOOKUP(A69,'NEPSI sectors'!$A$1:$B$18,2,FALSE)</f>
        <v>#N/A</v>
      </c>
      <c r="BO69" s="164" t="e">
        <f>VLOOKUP(C69,Countries!$A$1:'Countries'!$B$51,2,FALSE)</f>
        <v>#N/A</v>
      </c>
      <c r="BP69" s="153" t="str">
        <f>IF(OR('LOD &amp; Field blanks'!$F$3="no",W69=""),"0",'LOD &amp; Field blanks'!$F$53)</f>
        <v>0</v>
      </c>
      <c r="BQ69" s="153" t="str">
        <f>IF(OR('LOD &amp; Field blanks'!$F$3="no",AI69=""),"0",'LOD &amp; Field blanks'!$H$53)</f>
        <v>0</v>
      </c>
      <c r="BR69" s="153" t="str">
        <f>IF(OR('LOD &amp; Field blanks'!$F$3="no",AO69=""),"0",'LOD &amp; Field blanks'!$I$53)</f>
        <v>0</v>
      </c>
      <c r="BS69" s="153" t="str">
        <f>IF(OR('LOD &amp; Field blanks'!$F$3="no",AU69=""),"0",'LOD &amp; Field blanks'!$J$53)</f>
        <v>0</v>
      </c>
      <c r="BT69" s="153" t="e">
        <f>VLOOKUP('Collection sheet'!BC69,RPE!$A$2:$B$14,2,FALSE)</f>
        <v>#N/A</v>
      </c>
      <c r="BU69" s="180" t="str">
        <f t="shared" si="74"/>
        <v/>
      </c>
      <c r="BV69" s="180" t="str">
        <f t="shared" si="75"/>
        <v/>
      </c>
      <c r="BW69" s="180" t="str">
        <f t="shared" si="76"/>
        <v/>
      </c>
      <c r="BX69" s="180">
        <v>0</v>
      </c>
      <c r="BY69" s="201" t="str">
        <f>'LOD &amp; Field blanks'!$M$3</f>
        <v/>
      </c>
      <c r="BZ69" s="201" t="str">
        <f t="shared" si="77"/>
        <v/>
      </c>
      <c r="CA69" s="195" t="str">
        <f t="shared" si="78"/>
        <v/>
      </c>
      <c r="CB69" s="196" t="str">
        <f t="shared" si="79"/>
        <v/>
      </c>
      <c r="CC69" s="204" t="str">
        <f t="shared" si="80"/>
        <v/>
      </c>
      <c r="CD69" s="200" t="str">
        <f t="shared" si="81"/>
        <v>TRUE</v>
      </c>
      <c r="CE69" s="209" t="str">
        <f>'LOD &amp; Field blanks'!$M$4</f>
        <v/>
      </c>
      <c r="CF69" s="210" t="str">
        <f t="shared" si="82"/>
        <v/>
      </c>
      <c r="CG69" s="211" t="str">
        <f t="shared" si="83"/>
        <v/>
      </c>
      <c r="CH69" s="209" t="str">
        <f t="shared" si="84"/>
        <v>TRUE</v>
      </c>
      <c r="CI69" s="220" t="str">
        <f>'LOD &amp; Field blanks'!$M$5</f>
        <v/>
      </c>
      <c r="CJ69" s="221" t="str">
        <f t="shared" si="85"/>
        <v/>
      </c>
      <c r="CK69" s="222" t="str">
        <f t="shared" si="86"/>
        <v/>
      </c>
      <c r="CL69" s="220" t="str">
        <f t="shared" si="87"/>
        <v>TRUE</v>
      </c>
      <c r="CM69" s="226" t="str">
        <f>'LOD &amp; Field blanks'!$M$6</f>
        <v/>
      </c>
      <c r="CN69" s="227" t="str">
        <f t="shared" si="88"/>
        <v/>
      </c>
      <c r="CO69" s="228" t="str">
        <f t="shared" si="89"/>
        <v/>
      </c>
      <c r="CP69" s="226" t="str">
        <f t="shared" si="90"/>
        <v>TRUE</v>
      </c>
    </row>
    <row r="70" spans="1:94" s="62" customFormat="1" ht="45.75" customHeight="1" x14ac:dyDescent="0.2">
      <c r="A70" s="33"/>
      <c r="B70" s="145" t="str">
        <f t="shared" si="60"/>
        <v/>
      </c>
      <c r="C70" s="33"/>
      <c r="D70" s="145" t="str">
        <f t="shared" si="93"/>
        <v/>
      </c>
      <c r="E70" s="35"/>
      <c r="F70" s="22"/>
      <c r="G70" s="30"/>
      <c r="H70" s="30"/>
      <c r="I70" s="130"/>
      <c r="J70" s="176"/>
      <c r="K70" s="176"/>
      <c r="L70" s="176"/>
      <c r="M70" s="132"/>
      <c r="N70" s="33"/>
      <c r="O70" s="33"/>
      <c r="P70" s="26"/>
      <c r="Q70" s="34"/>
      <c r="R70" s="132"/>
      <c r="S70" s="24"/>
      <c r="T70" s="38"/>
      <c r="U70" s="40"/>
      <c r="V70" s="40"/>
      <c r="W70" s="13" t="str">
        <f t="shared" si="61"/>
        <v/>
      </c>
      <c r="X70" s="14" t="str">
        <f t="shared" si="62"/>
        <v/>
      </c>
      <c r="Y70" s="40"/>
      <c r="Z70" s="40"/>
      <c r="AA70" s="13" t="str">
        <f t="shared" si="94"/>
        <v/>
      </c>
      <c r="AB70" s="41"/>
      <c r="AC70" s="41"/>
      <c r="AD70" s="17" t="str">
        <f t="shared" si="91"/>
        <v/>
      </c>
      <c r="AE70" s="15" t="str">
        <f t="shared" si="92"/>
        <v/>
      </c>
      <c r="AF70" s="60" t="str">
        <f t="shared" si="52"/>
        <v/>
      </c>
      <c r="AG70" s="52" t="str">
        <f t="shared" si="53"/>
        <v/>
      </c>
      <c r="AH70" s="45"/>
      <c r="AI70" s="51"/>
      <c r="AJ70" s="50" t="str">
        <f t="shared" si="63"/>
        <v/>
      </c>
      <c r="AK70" s="60" t="str">
        <f t="shared" si="54"/>
        <v/>
      </c>
      <c r="AL70" s="61" t="str">
        <f t="shared" si="64"/>
        <v/>
      </c>
      <c r="AM70" s="52" t="str">
        <f t="shared" si="55"/>
        <v/>
      </c>
      <c r="AN70" s="45"/>
      <c r="AO70" s="51"/>
      <c r="AP70" s="50" t="str">
        <f t="shared" si="65"/>
        <v/>
      </c>
      <c r="AQ70" s="60" t="str">
        <f t="shared" si="56"/>
        <v/>
      </c>
      <c r="AR70" s="61" t="str">
        <f t="shared" si="66"/>
        <v/>
      </c>
      <c r="AS70" s="52" t="str">
        <f t="shared" si="57"/>
        <v/>
      </c>
      <c r="AT70" s="45"/>
      <c r="AU70" s="51"/>
      <c r="AV70" s="50" t="str">
        <f t="shared" si="67"/>
        <v/>
      </c>
      <c r="AW70" s="60" t="str">
        <f t="shared" si="58"/>
        <v/>
      </c>
      <c r="AX70" s="61" t="str">
        <f t="shared" si="68"/>
        <v/>
      </c>
      <c r="AY70" s="52" t="str">
        <f t="shared" si="59"/>
        <v/>
      </c>
      <c r="AZ70" s="297"/>
      <c r="BA70" s="36"/>
      <c r="BB70" s="36"/>
      <c r="BC70" s="36"/>
      <c r="BD70" s="169" t="str">
        <f t="shared" si="69"/>
        <v/>
      </c>
      <c r="BE70" s="260" t="str">
        <f t="shared" si="70"/>
        <v/>
      </c>
      <c r="BF70" s="260" t="str">
        <f t="shared" si="71"/>
        <v/>
      </c>
      <c r="BG70" s="260" t="str">
        <f t="shared" si="72"/>
        <v/>
      </c>
      <c r="BH70" s="260" t="str">
        <f t="shared" si="73"/>
        <v/>
      </c>
      <c r="BI70" s="297"/>
      <c r="BJ70" s="297"/>
      <c r="BN70" s="153" t="e">
        <f>VLOOKUP(A70,'NEPSI sectors'!$A$1:$B$18,2,FALSE)</f>
        <v>#N/A</v>
      </c>
      <c r="BO70" s="164" t="e">
        <f>VLOOKUP(C70,Countries!$A$1:'Countries'!$B$51,2,FALSE)</f>
        <v>#N/A</v>
      </c>
      <c r="BP70" s="153" t="str">
        <f>IF(OR('LOD &amp; Field blanks'!$F$3="no",W70=""),"0",'LOD &amp; Field blanks'!$F$53)</f>
        <v>0</v>
      </c>
      <c r="BQ70" s="153" t="str">
        <f>IF(OR('LOD &amp; Field blanks'!$F$3="no",AI70=""),"0",'LOD &amp; Field blanks'!$H$53)</f>
        <v>0</v>
      </c>
      <c r="BR70" s="153" t="str">
        <f>IF(OR('LOD &amp; Field blanks'!$F$3="no",AO70=""),"0",'LOD &amp; Field blanks'!$I$53)</f>
        <v>0</v>
      </c>
      <c r="BS70" s="153" t="str">
        <f>IF(OR('LOD &amp; Field blanks'!$F$3="no",AU70=""),"0",'LOD &amp; Field blanks'!$J$53)</f>
        <v>0</v>
      </c>
      <c r="BT70" s="153" t="e">
        <f>VLOOKUP('Collection sheet'!BC70,RPE!$A$2:$B$14,2,FALSE)</f>
        <v>#N/A</v>
      </c>
      <c r="BU70" s="180" t="str">
        <f t="shared" si="74"/>
        <v/>
      </c>
      <c r="BV70" s="180" t="str">
        <f t="shared" si="75"/>
        <v/>
      </c>
      <c r="BW70" s="180" t="str">
        <f t="shared" si="76"/>
        <v/>
      </c>
      <c r="BX70" s="180">
        <v>0</v>
      </c>
      <c r="BY70" s="201" t="str">
        <f>'LOD &amp; Field blanks'!$M$3</f>
        <v/>
      </c>
      <c r="BZ70" s="201" t="str">
        <f t="shared" si="77"/>
        <v/>
      </c>
      <c r="CA70" s="195" t="str">
        <f t="shared" si="78"/>
        <v/>
      </c>
      <c r="CB70" s="196" t="str">
        <f t="shared" si="79"/>
        <v/>
      </c>
      <c r="CC70" s="204" t="str">
        <f t="shared" si="80"/>
        <v/>
      </c>
      <c r="CD70" s="200" t="str">
        <f t="shared" si="81"/>
        <v>TRUE</v>
      </c>
      <c r="CE70" s="209" t="str">
        <f>'LOD &amp; Field blanks'!$M$4</f>
        <v/>
      </c>
      <c r="CF70" s="210" t="str">
        <f t="shared" si="82"/>
        <v/>
      </c>
      <c r="CG70" s="211" t="str">
        <f t="shared" si="83"/>
        <v/>
      </c>
      <c r="CH70" s="209" t="str">
        <f t="shared" si="84"/>
        <v>TRUE</v>
      </c>
      <c r="CI70" s="220" t="str">
        <f>'LOD &amp; Field blanks'!$M$5</f>
        <v/>
      </c>
      <c r="CJ70" s="221" t="str">
        <f t="shared" si="85"/>
        <v/>
      </c>
      <c r="CK70" s="222" t="str">
        <f t="shared" si="86"/>
        <v/>
      </c>
      <c r="CL70" s="220" t="str">
        <f t="shared" si="87"/>
        <v>TRUE</v>
      </c>
      <c r="CM70" s="226" t="str">
        <f>'LOD &amp; Field blanks'!$M$6</f>
        <v/>
      </c>
      <c r="CN70" s="227" t="str">
        <f t="shared" si="88"/>
        <v/>
      </c>
      <c r="CO70" s="228" t="str">
        <f t="shared" si="89"/>
        <v/>
      </c>
      <c r="CP70" s="226" t="str">
        <f t="shared" si="90"/>
        <v>TRUE</v>
      </c>
    </row>
    <row r="71" spans="1:94" s="62" customFormat="1" ht="45.75" customHeight="1" x14ac:dyDescent="0.2">
      <c r="A71" s="33"/>
      <c r="B71" s="145" t="str">
        <f t="shared" si="60"/>
        <v/>
      </c>
      <c r="C71" s="33"/>
      <c r="D71" s="145" t="str">
        <f t="shared" si="93"/>
        <v/>
      </c>
      <c r="E71" s="35"/>
      <c r="F71" s="22"/>
      <c r="G71" s="30"/>
      <c r="H71" s="30"/>
      <c r="I71" s="130"/>
      <c r="J71" s="176"/>
      <c r="K71" s="176"/>
      <c r="L71" s="176"/>
      <c r="M71" s="132"/>
      <c r="N71" s="33"/>
      <c r="O71" s="33"/>
      <c r="P71" s="26"/>
      <c r="Q71" s="34"/>
      <c r="R71" s="132"/>
      <c r="S71" s="24"/>
      <c r="T71" s="38"/>
      <c r="U71" s="40"/>
      <c r="V71" s="40"/>
      <c r="W71" s="13" t="str">
        <f t="shared" si="61"/>
        <v/>
      </c>
      <c r="X71" s="14" t="str">
        <f t="shared" si="62"/>
        <v/>
      </c>
      <c r="Y71" s="40"/>
      <c r="Z71" s="40"/>
      <c r="AA71" s="13" t="str">
        <f t="shared" si="94"/>
        <v/>
      </c>
      <c r="AB71" s="41"/>
      <c r="AC71" s="41"/>
      <c r="AD71" s="17" t="str">
        <f t="shared" si="91"/>
        <v/>
      </c>
      <c r="AE71" s="15" t="str">
        <f t="shared" si="92"/>
        <v/>
      </c>
      <c r="AF71" s="60" t="str">
        <f t="shared" si="52"/>
        <v/>
      </c>
      <c r="AG71" s="52" t="str">
        <f t="shared" si="53"/>
        <v/>
      </c>
      <c r="AH71" s="45"/>
      <c r="AI71" s="51"/>
      <c r="AJ71" s="50" t="str">
        <f t="shared" si="63"/>
        <v/>
      </c>
      <c r="AK71" s="60" t="str">
        <f t="shared" si="54"/>
        <v/>
      </c>
      <c r="AL71" s="61" t="str">
        <f t="shared" si="64"/>
        <v/>
      </c>
      <c r="AM71" s="52" t="str">
        <f t="shared" si="55"/>
        <v/>
      </c>
      <c r="AN71" s="45"/>
      <c r="AO71" s="51"/>
      <c r="AP71" s="50" t="str">
        <f t="shared" si="65"/>
        <v/>
      </c>
      <c r="AQ71" s="60" t="str">
        <f t="shared" si="56"/>
        <v/>
      </c>
      <c r="AR71" s="61" t="str">
        <f t="shared" si="66"/>
        <v/>
      </c>
      <c r="AS71" s="52" t="str">
        <f t="shared" si="57"/>
        <v/>
      </c>
      <c r="AT71" s="45"/>
      <c r="AU71" s="51"/>
      <c r="AV71" s="50" t="str">
        <f t="shared" si="67"/>
        <v/>
      </c>
      <c r="AW71" s="60" t="str">
        <f t="shared" si="58"/>
        <v/>
      </c>
      <c r="AX71" s="61" t="str">
        <f t="shared" si="68"/>
        <v/>
      </c>
      <c r="AY71" s="52" t="str">
        <f t="shared" si="59"/>
        <v/>
      </c>
      <c r="AZ71" s="297"/>
      <c r="BA71" s="36"/>
      <c r="BB71" s="36"/>
      <c r="BC71" s="36"/>
      <c r="BD71" s="169" t="str">
        <f t="shared" si="69"/>
        <v/>
      </c>
      <c r="BE71" s="260" t="str">
        <f t="shared" si="70"/>
        <v/>
      </c>
      <c r="BF71" s="260" t="str">
        <f t="shared" si="71"/>
        <v/>
      </c>
      <c r="BG71" s="260" t="str">
        <f t="shared" si="72"/>
        <v/>
      </c>
      <c r="BH71" s="260" t="str">
        <f t="shared" si="73"/>
        <v/>
      </c>
      <c r="BI71" s="297"/>
      <c r="BJ71" s="297"/>
      <c r="BN71" s="153" t="e">
        <f>VLOOKUP(A71,'NEPSI sectors'!$A$1:$B$18,2,FALSE)</f>
        <v>#N/A</v>
      </c>
      <c r="BO71" s="164" t="e">
        <f>VLOOKUP(C71,Countries!$A$1:'Countries'!$B$51,2,FALSE)</f>
        <v>#N/A</v>
      </c>
      <c r="BP71" s="153" t="str">
        <f>IF(OR('LOD &amp; Field blanks'!$F$3="no",W71=""),"0",'LOD &amp; Field blanks'!$F$53)</f>
        <v>0</v>
      </c>
      <c r="BQ71" s="153" t="str">
        <f>IF(OR('LOD &amp; Field blanks'!$F$3="no",AI71=""),"0",'LOD &amp; Field blanks'!$H$53)</f>
        <v>0</v>
      </c>
      <c r="BR71" s="153" t="str">
        <f>IF(OR('LOD &amp; Field blanks'!$F$3="no",AO71=""),"0",'LOD &amp; Field blanks'!$I$53)</f>
        <v>0</v>
      </c>
      <c r="BS71" s="153" t="str">
        <f>IF(OR('LOD &amp; Field blanks'!$F$3="no",AU71=""),"0",'LOD &amp; Field blanks'!$J$53)</f>
        <v>0</v>
      </c>
      <c r="BT71" s="153" t="e">
        <f>VLOOKUP('Collection sheet'!BC71,RPE!$A$2:$B$14,2,FALSE)</f>
        <v>#N/A</v>
      </c>
      <c r="BU71" s="180" t="str">
        <f t="shared" si="74"/>
        <v/>
      </c>
      <c r="BV71" s="180" t="str">
        <f t="shared" si="75"/>
        <v/>
      </c>
      <c r="BW71" s="180" t="str">
        <f t="shared" si="76"/>
        <v/>
      </c>
      <c r="BX71" s="180">
        <v>0</v>
      </c>
      <c r="BY71" s="201" t="str">
        <f>'LOD &amp; Field blanks'!$M$3</f>
        <v/>
      </c>
      <c r="BZ71" s="201" t="str">
        <f t="shared" si="77"/>
        <v/>
      </c>
      <c r="CA71" s="195" t="str">
        <f t="shared" si="78"/>
        <v/>
      </c>
      <c r="CB71" s="196" t="str">
        <f t="shared" si="79"/>
        <v/>
      </c>
      <c r="CC71" s="204" t="str">
        <f t="shared" si="80"/>
        <v/>
      </c>
      <c r="CD71" s="200" t="str">
        <f t="shared" si="81"/>
        <v>TRUE</v>
      </c>
      <c r="CE71" s="209" t="str">
        <f>'LOD &amp; Field blanks'!$M$4</f>
        <v/>
      </c>
      <c r="CF71" s="210" t="str">
        <f t="shared" si="82"/>
        <v/>
      </c>
      <c r="CG71" s="211" t="str">
        <f t="shared" si="83"/>
        <v/>
      </c>
      <c r="CH71" s="209" t="str">
        <f t="shared" si="84"/>
        <v>TRUE</v>
      </c>
      <c r="CI71" s="220" t="str">
        <f>'LOD &amp; Field blanks'!$M$5</f>
        <v/>
      </c>
      <c r="CJ71" s="221" t="str">
        <f t="shared" si="85"/>
        <v/>
      </c>
      <c r="CK71" s="222" t="str">
        <f t="shared" si="86"/>
        <v/>
      </c>
      <c r="CL71" s="220" t="str">
        <f t="shared" si="87"/>
        <v>TRUE</v>
      </c>
      <c r="CM71" s="226" t="str">
        <f>'LOD &amp; Field blanks'!$M$6</f>
        <v/>
      </c>
      <c r="CN71" s="227" t="str">
        <f t="shared" si="88"/>
        <v/>
      </c>
      <c r="CO71" s="228" t="str">
        <f t="shared" si="89"/>
        <v/>
      </c>
      <c r="CP71" s="226" t="str">
        <f t="shared" si="90"/>
        <v>TRUE</v>
      </c>
    </row>
    <row r="72" spans="1:94" s="62" customFormat="1" ht="45.75" customHeight="1" x14ac:dyDescent="0.2">
      <c r="A72" s="33"/>
      <c r="B72" s="145" t="str">
        <f t="shared" si="60"/>
        <v/>
      </c>
      <c r="C72" s="33"/>
      <c r="D72" s="145" t="str">
        <f t="shared" si="93"/>
        <v/>
      </c>
      <c r="E72" s="35"/>
      <c r="F72" s="22"/>
      <c r="G72" s="30"/>
      <c r="H72" s="30"/>
      <c r="I72" s="130"/>
      <c r="J72" s="176"/>
      <c r="K72" s="176"/>
      <c r="L72" s="176"/>
      <c r="M72" s="132"/>
      <c r="N72" s="33"/>
      <c r="O72" s="33"/>
      <c r="P72" s="26"/>
      <c r="Q72" s="34"/>
      <c r="R72" s="132"/>
      <c r="S72" s="24"/>
      <c r="T72" s="38"/>
      <c r="U72" s="40"/>
      <c r="V72" s="40"/>
      <c r="W72" s="13" t="str">
        <f t="shared" si="61"/>
        <v/>
      </c>
      <c r="X72" s="14" t="str">
        <f t="shared" si="62"/>
        <v/>
      </c>
      <c r="Y72" s="40"/>
      <c r="Z72" s="40"/>
      <c r="AA72" s="13" t="str">
        <f t="shared" si="94"/>
        <v/>
      </c>
      <c r="AB72" s="41"/>
      <c r="AC72" s="41"/>
      <c r="AD72" s="17" t="str">
        <f t="shared" si="91"/>
        <v/>
      </c>
      <c r="AE72" s="15" t="str">
        <f t="shared" si="92"/>
        <v/>
      </c>
      <c r="AF72" s="60" t="str">
        <f t="shared" si="52"/>
        <v/>
      </c>
      <c r="AG72" s="52" t="str">
        <f t="shared" si="53"/>
        <v/>
      </c>
      <c r="AH72" s="45"/>
      <c r="AI72" s="51"/>
      <c r="AJ72" s="50" t="str">
        <f t="shared" si="63"/>
        <v/>
      </c>
      <c r="AK72" s="60" t="str">
        <f t="shared" si="54"/>
        <v/>
      </c>
      <c r="AL72" s="61" t="str">
        <f t="shared" si="64"/>
        <v/>
      </c>
      <c r="AM72" s="52" t="str">
        <f t="shared" si="55"/>
        <v/>
      </c>
      <c r="AN72" s="45"/>
      <c r="AO72" s="51"/>
      <c r="AP72" s="50" t="str">
        <f t="shared" si="65"/>
        <v/>
      </c>
      <c r="AQ72" s="60" t="str">
        <f t="shared" si="56"/>
        <v/>
      </c>
      <c r="AR72" s="61" t="str">
        <f t="shared" si="66"/>
        <v/>
      </c>
      <c r="AS72" s="52" t="str">
        <f t="shared" si="57"/>
        <v/>
      </c>
      <c r="AT72" s="45"/>
      <c r="AU72" s="51"/>
      <c r="AV72" s="50" t="str">
        <f t="shared" si="67"/>
        <v/>
      </c>
      <c r="AW72" s="60" t="str">
        <f t="shared" si="58"/>
        <v/>
      </c>
      <c r="AX72" s="61" t="str">
        <f t="shared" si="68"/>
        <v/>
      </c>
      <c r="AY72" s="52" t="str">
        <f t="shared" si="59"/>
        <v/>
      </c>
      <c r="AZ72" s="297"/>
      <c r="BA72" s="36"/>
      <c r="BB72" s="36"/>
      <c r="BC72" s="36"/>
      <c r="BD72" s="169" t="str">
        <f t="shared" si="69"/>
        <v/>
      </c>
      <c r="BE72" s="260" t="str">
        <f t="shared" si="70"/>
        <v/>
      </c>
      <c r="BF72" s="260" t="str">
        <f t="shared" si="71"/>
        <v/>
      </c>
      <c r="BG72" s="260" t="str">
        <f t="shared" si="72"/>
        <v/>
      </c>
      <c r="BH72" s="260" t="str">
        <f t="shared" si="73"/>
        <v/>
      </c>
      <c r="BI72" s="297"/>
      <c r="BJ72" s="297"/>
      <c r="BN72" s="153" t="e">
        <f>VLOOKUP(A72,'NEPSI sectors'!$A$1:$B$18,2,FALSE)</f>
        <v>#N/A</v>
      </c>
      <c r="BO72" s="164" t="e">
        <f>VLOOKUP(C72,Countries!$A$1:'Countries'!$B$51,2,FALSE)</f>
        <v>#N/A</v>
      </c>
      <c r="BP72" s="153" t="str">
        <f>IF(OR('LOD &amp; Field blanks'!$F$3="no",W72=""),"0",'LOD &amp; Field blanks'!$F$53)</f>
        <v>0</v>
      </c>
      <c r="BQ72" s="153" t="str">
        <f>IF(OR('LOD &amp; Field blanks'!$F$3="no",AI72=""),"0",'LOD &amp; Field blanks'!$H$53)</f>
        <v>0</v>
      </c>
      <c r="BR72" s="153" t="str">
        <f>IF(OR('LOD &amp; Field blanks'!$F$3="no",AO72=""),"0",'LOD &amp; Field blanks'!$I$53)</f>
        <v>0</v>
      </c>
      <c r="BS72" s="153" t="str">
        <f>IF(OR('LOD &amp; Field blanks'!$F$3="no",AU72=""),"0",'LOD &amp; Field blanks'!$J$53)</f>
        <v>0</v>
      </c>
      <c r="BT72" s="153" t="e">
        <f>VLOOKUP('Collection sheet'!BC72,RPE!$A$2:$B$14,2,FALSE)</f>
        <v>#N/A</v>
      </c>
      <c r="BU72" s="180" t="str">
        <f t="shared" si="74"/>
        <v/>
      </c>
      <c r="BV72" s="180" t="str">
        <f t="shared" si="75"/>
        <v/>
      </c>
      <c r="BW72" s="180" t="str">
        <f t="shared" si="76"/>
        <v/>
      </c>
      <c r="BX72" s="180">
        <v>0</v>
      </c>
      <c r="BY72" s="201" t="str">
        <f>'LOD &amp; Field blanks'!$M$3</f>
        <v/>
      </c>
      <c r="BZ72" s="201" t="str">
        <f t="shared" si="77"/>
        <v/>
      </c>
      <c r="CA72" s="195" t="str">
        <f t="shared" si="78"/>
        <v/>
      </c>
      <c r="CB72" s="196" t="str">
        <f t="shared" si="79"/>
        <v/>
      </c>
      <c r="CC72" s="204" t="str">
        <f t="shared" si="80"/>
        <v/>
      </c>
      <c r="CD72" s="200" t="str">
        <f t="shared" si="81"/>
        <v>TRUE</v>
      </c>
      <c r="CE72" s="209" t="str">
        <f>'LOD &amp; Field blanks'!$M$4</f>
        <v/>
      </c>
      <c r="CF72" s="210" t="str">
        <f t="shared" si="82"/>
        <v/>
      </c>
      <c r="CG72" s="211" t="str">
        <f t="shared" si="83"/>
        <v/>
      </c>
      <c r="CH72" s="209" t="str">
        <f t="shared" si="84"/>
        <v>TRUE</v>
      </c>
      <c r="CI72" s="220" t="str">
        <f>'LOD &amp; Field blanks'!$M$5</f>
        <v/>
      </c>
      <c r="CJ72" s="221" t="str">
        <f t="shared" si="85"/>
        <v/>
      </c>
      <c r="CK72" s="222" t="str">
        <f t="shared" si="86"/>
        <v/>
      </c>
      <c r="CL72" s="220" t="str">
        <f t="shared" si="87"/>
        <v>TRUE</v>
      </c>
      <c r="CM72" s="226" t="str">
        <f>'LOD &amp; Field blanks'!$M$6</f>
        <v/>
      </c>
      <c r="CN72" s="227" t="str">
        <f t="shared" si="88"/>
        <v/>
      </c>
      <c r="CO72" s="228" t="str">
        <f t="shared" si="89"/>
        <v/>
      </c>
      <c r="CP72" s="226" t="str">
        <f t="shared" si="90"/>
        <v>TRUE</v>
      </c>
    </row>
    <row r="73" spans="1:94" s="62" customFormat="1" ht="45.75" customHeight="1" x14ac:dyDescent="0.2">
      <c r="A73" s="33"/>
      <c r="B73" s="145" t="str">
        <f t="shared" si="60"/>
        <v/>
      </c>
      <c r="C73" s="33"/>
      <c r="D73" s="145" t="str">
        <f t="shared" si="93"/>
        <v/>
      </c>
      <c r="E73" s="35"/>
      <c r="F73" s="22"/>
      <c r="G73" s="30"/>
      <c r="H73" s="30"/>
      <c r="I73" s="130"/>
      <c r="J73" s="176"/>
      <c r="K73" s="176"/>
      <c r="L73" s="176"/>
      <c r="M73" s="132"/>
      <c r="N73" s="33"/>
      <c r="O73" s="33"/>
      <c r="P73" s="26"/>
      <c r="Q73" s="34"/>
      <c r="R73" s="132"/>
      <c r="S73" s="24"/>
      <c r="T73" s="38"/>
      <c r="U73" s="40"/>
      <c r="V73" s="40"/>
      <c r="W73" s="13" t="str">
        <f t="shared" si="61"/>
        <v/>
      </c>
      <c r="X73" s="14" t="str">
        <f t="shared" si="62"/>
        <v/>
      </c>
      <c r="Y73" s="40"/>
      <c r="Z73" s="40"/>
      <c r="AA73" s="13" t="str">
        <f t="shared" si="94"/>
        <v/>
      </c>
      <c r="AB73" s="41"/>
      <c r="AC73" s="41"/>
      <c r="AD73" s="17" t="str">
        <f t="shared" si="91"/>
        <v/>
      </c>
      <c r="AE73" s="15" t="str">
        <f t="shared" si="92"/>
        <v/>
      </c>
      <c r="AF73" s="60" t="str">
        <f t="shared" si="52"/>
        <v/>
      </c>
      <c r="AG73" s="52" t="str">
        <f t="shared" si="53"/>
        <v/>
      </c>
      <c r="AH73" s="45"/>
      <c r="AI73" s="51"/>
      <c r="AJ73" s="50" t="str">
        <f t="shared" si="63"/>
        <v/>
      </c>
      <c r="AK73" s="60" t="str">
        <f t="shared" si="54"/>
        <v/>
      </c>
      <c r="AL73" s="61" t="str">
        <f t="shared" si="64"/>
        <v/>
      </c>
      <c r="AM73" s="52" t="str">
        <f t="shared" si="55"/>
        <v/>
      </c>
      <c r="AN73" s="45"/>
      <c r="AO73" s="51"/>
      <c r="AP73" s="50" t="str">
        <f t="shared" si="65"/>
        <v/>
      </c>
      <c r="AQ73" s="60" t="str">
        <f t="shared" si="56"/>
        <v/>
      </c>
      <c r="AR73" s="61" t="str">
        <f t="shared" si="66"/>
        <v/>
      </c>
      <c r="AS73" s="52" t="str">
        <f t="shared" si="57"/>
        <v/>
      </c>
      <c r="AT73" s="45"/>
      <c r="AU73" s="51"/>
      <c r="AV73" s="50" t="str">
        <f t="shared" si="67"/>
        <v/>
      </c>
      <c r="AW73" s="60" t="str">
        <f t="shared" si="58"/>
        <v/>
      </c>
      <c r="AX73" s="61" t="str">
        <f t="shared" si="68"/>
        <v/>
      </c>
      <c r="AY73" s="52" t="str">
        <f t="shared" si="59"/>
        <v/>
      </c>
      <c r="AZ73" s="297"/>
      <c r="BA73" s="36"/>
      <c r="BB73" s="36"/>
      <c r="BC73" s="36"/>
      <c r="BD73" s="169" t="str">
        <f t="shared" si="69"/>
        <v/>
      </c>
      <c r="BE73" s="260" t="str">
        <f t="shared" si="70"/>
        <v/>
      </c>
      <c r="BF73" s="260" t="str">
        <f t="shared" si="71"/>
        <v/>
      </c>
      <c r="BG73" s="260" t="str">
        <f t="shared" si="72"/>
        <v/>
      </c>
      <c r="BH73" s="260" t="str">
        <f t="shared" si="73"/>
        <v/>
      </c>
      <c r="BI73" s="297"/>
      <c r="BJ73" s="297"/>
      <c r="BN73" s="153" t="e">
        <f>VLOOKUP(A73,'NEPSI sectors'!$A$1:$B$18,2,FALSE)</f>
        <v>#N/A</v>
      </c>
      <c r="BO73" s="164" t="e">
        <f>VLOOKUP(C73,Countries!$A$1:'Countries'!$B$51,2,FALSE)</f>
        <v>#N/A</v>
      </c>
      <c r="BP73" s="153" t="str">
        <f>IF(OR('LOD &amp; Field blanks'!$F$3="no",W73=""),"0",'LOD &amp; Field blanks'!$F$53)</f>
        <v>0</v>
      </c>
      <c r="BQ73" s="153" t="str">
        <f>IF(OR('LOD &amp; Field blanks'!$F$3="no",AI73=""),"0",'LOD &amp; Field blanks'!$H$53)</f>
        <v>0</v>
      </c>
      <c r="BR73" s="153" t="str">
        <f>IF(OR('LOD &amp; Field blanks'!$F$3="no",AO73=""),"0",'LOD &amp; Field blanks'!$I$53)</f>
        <v>0</v>
      </c>
      <c r="BS73" s="153" t="str">
        <f>IF(OR('LOD &amp; Field blanks'!$F$3="no",AU73=""),"0",'LOD &amp; Field blanks'!$J$53)</f>
        <v>0</v>
      </c>
      <c r="BT73" s="153" t="e">
        <f>VLOOKUP('Collection sheet'!BC73,RPE!$A$2:$B$14,2,FALSE)</f>
        <v>#N/A</v>
      </c>
      <c r="BU73" s="180" t="str">
        <f t="shared" si="74"/>
        <v/>
      </c>
      <c r="BV73" s="180" t="str">
        <f t="shared" si="75"/>
        <v/>
      </c>
      <c r="BW73" s="180" t="str">
        <f t="shared" si="76"/>
        <v/>
      </c>
      <c r="BX73" s="180">
        <v>0</v>
      </c>
      <c r="BY73" s="201" t="str">
        <f>'LOD &amp; Field blanks'!$M$3</f>
        <v/>
      </c>
      <c r="BZ73" s="201" t="str">
        <f t="shared" si="77"/>
        <v/>
      </c>
      <c r="CA73" s="195" t="str">
        <f t="shared" si="78"/>
        <v/>
      </c>
      <c r="CB73" s="196" t="str">
        <f t="shared" si="79"/>
        <v/>
      </c>
      <c r="CC73" s="204" t="str">
        <f t="shared" si="80"/>
        <v/>
      </c>
      <c r="CD73" s="200" t="str">
        <f t="shared" si="81"/>
        <v>TRUE</v>
      </c>
      <c r="CE73" s="209" t="str">
        <f>'LOD &amp; Field blanks'!$M$4</f>
        <v/>
      </c>
      <c r="CF73" s="210" t="str">
        <f t="shared" si="82"/>
        <v/>
      </c>
      <c r="CG73" s="211" t="str">
        <f t="shared" si="83"/>
        <v/>
      </c>
      <c r="CH73" s="209" t="str">
        <f t="shared" si="84"/>
        <v>TRUE</v>
      </c>
      <c r="CI73" s="220" t="str">
        <f>'LOD &amp; Field blanks'!$M$5</f>
        <v/>
      </c>
      <c r="CJ73" s="221" t="str">
        <f t="shared" si="85"/>
        <v/>
      </c>
      <c r="CK73" s="222" t="str">
        <f t="shared" si="86"/>
        <v/>
      </c>
      <c r="CL73" s="220" t="str">
        <f t="shared" si="87"/>
        <v>TRUE</v>
      </c>
      <c r="CM73" s="226" t="str">
        <f>'LOD &amp; Field blanks'!$M$6</f>
        <v/>
      </c>
      <c r="CN73" s="227" t="str">
        <f t="shared" si="88"/>
        <v/>
      </c>
      <c r="CO73" s="228" t="str">
        <f t="shared" si="89"/>
        <v/>
      </c>
      <c r="CP73" s="226" t="str">
        <f t="shared" si="90"/>
        <v>TRUE</v>
      </c>
    </row>
    <row r="74" spans="1:94" s="62" customFormat="1" ht="45.75" customHeight="1" x14ac:dyDescent="0.2">
      <c r="A74" s="33"/>
      <c r="B74" s="145" t="str">
        <f t="shared" si="60"/>
        <v/>
      </c>
      <c r="C74" s="33"/>
      <c r="D74" s="145" t="str">
        <f t="shared" si="93"/>
        <v/>
      </c>
      <c r="E74" s="35"/>
      <c r="F74" s="22"/>
      <c r="G74" s="29"/>
      <c r="H74" s="30"/>
      <c r="I74" s="130"/>
      <c r="J74" s="176"/>
      <c r="K74" s="176"/>
      <c r="L74" s="176"/>
      <c r="M74" s="132"/>
      <c r="N74" s="33"/>
      <c r="O74" s="33"/>
      <c r="P74" s="26"/>
      <c r="Q74" s="34"/>
      <c r="R74" s="132"/>
      <c r="S74" s="24"/>
      <c r="T74" s="38"/>
      <c r="U74" s="42"/>
      <c r="V74" s="42"/>
      <c r="W74" s="13" t="str">
        <f t="shared" si="61"/>
        <v/>
      </c>
      <c r="X74" s="14" t="str">
        <f t="shared" si="62"/>
        <v/>
      </c>
      <c r="Y74" s="40"/>
      <c r="Z74" s="40"/>
      <c r="AA74" s="13" t="str">
        <f t="shared" si="94"/>
        <v/>
      </c>
      <c r="AB74" s="41"/>
      <c r="AC74" s="41"/>
      <c r="AD74" s="17" t="str">
        <f t="shared" si="91"/>
        <v/>
      </c>
      <c r="AE74" s="15" t="str">
        <f t="shared" si="92"/>
        <v/>
      </c>
      <c r="AF74" s="60" t="str">
        <f t="shared" si="52"/>
        <v/>
      </c>
      <c r="AG74" s="52" t="str">
        <f t="shared" si="53"/>
        <v/>
      </c>
      <c r="AH74" s="42"/>
      <c r="AI74" s="51"/>
      <c r="AJ74" s="50" t="str">
        <f t="shared" si="63"/>
        <v/>
      </c>
      <c r="AK74" s="60" t="str">
        <f t="shared" si="54"/>
        <v/>
      </c>
      <c r="AL74" s="61" t="str">
        <f t="shared" si="64"/>
        <v/>
      </c>
      <c r="AM74" s="52" t="str">
        <f t="shared" si="55"/>
        <v/>
      </c>
      <c r="AN74" s="42"/>
      <c r="AO74" s="51"/>
      <c r="AP74" s="50" t="str">
        <f t="shared" si="65"/>
        <v/>
      </c>
      <c r="AQ74" s="60" t="str">
        <f t="shared" si="56"/>
        <v/>
      </c>
      <c r="AR74" s="61" t="str">
        <f t="shared" si="66"/>
        <v/>
      </c>
      <c r="AS74" s="52" t="str">
        <f t="shared" si="57"/>
        <v/>
      </c>
      <c r="AT74" s="42"/>
      <c r="AU74" s="51"/>
      <c r="AV74" s="50" t="str">
        <f t="shared" si="67"/>
        <v/>
      </c>
      <c r="AW74" s="60" t="str">
        <f t="shared" si="58"/>
        <v/>
      </c>
      <c r="AX74" s="61" t="str">
        <f t="shared" si="68"/>
        <v/>
      </c>
      <c r="AY74" s="52" t="str">
        <f t="shared" si="59"/>
        <v/>
      </c>
      <c r="AZ74" s="297"/>
      <c r="BA74" s="36"/>
      <c r="BB74" s="36"/>
      <c r="BC74" s="36"/>
      <c r="BD74" s="169" t="str">
        <f t="shared" si="69"/>
        <v/>
      </c>
      <c r="BE74" s="260" t="str">
        <f t="shared" si="70"/>
        <v/>
      </c>
      <c r="BF74" s="260" t="str">
        <f t="shared" si="71"/>
        <v/>
      </c>
      <c r="BG74" s="260" t="str">
        <f t="shared" si="72"/>
        <v/>
      </c>
      <c r="BH74" s="260" t="str">
        <f t="shared" si="73"/>
        <v/>
      </c>
      <c r="BI74" s="297"/>
      <c r="BJ74" s="297"/>
      <c r="BN74" s="153" t="e">
        <f>VLOOKUP(A74,'NEPSI sectors'!$A$1:$B$18,2,FALSE)</f>
        <v>#N/A</v>
      </c>
      <c r="BO74" s="164" t="e">
        <f>VLOOKUP(C74,Countries!$A$1:'Countries'!$B$51,2,FALSE)</f>
        <v>#N/A</v>
      </c>
      <c r="BP74" s="153" t="str">
        <f>IF(OR('LOD &amp; Field blanks'!$F$3="no",W74=""),"0",'LOD &amp; Field blanks'!$F$53)</f>
        <v>0</v>
      </c>
      <c r="BQ74" s="153" t="str">
        <f>IF(OR('LOD &amp; Field blanks'!$F$3="no",AI74=""),"0",'LOD &amp; Field blanks'!$H$53)</f>
        <v>0</v>
      </c>
      <c r="BR74" s="153" t="str">
        <f>IF(OR('LOD &amp; Field blanks'!$F$3="no",AO74=""),"0",'LOD &amp; Field blanks'!$I$53)</f>
        <v>0</v>
      </c>
      <c r="BS74" s="153" t="str">
        <f>IF(OR('LOD &amp; Field blanks'!$F$3="no",AU74=""),"0",'LOD &amp; Field blanks'!$J$53)</f>
        <v>0</v>
      </c>
      <c r="BT74" s="153" t="e">
        <f>VLOOKUP('Collection sheet'!BC74,RPE!$A$2:$B$14,2,FALSE)</f>
        <v>#N/A</v>
      </c>
      <c r="BU74" s="180" t="str">
        <f t="shared" si="74"/>
        <v/>
      </c>
      <c r="BV74" s="180" t="str">
        <f t="shared" si="75"/>
        <v/>
      </c>
      <c r="BW74" s="180" t="str">
        <f t="shared" si="76"/>
        <v/>
      </c>
      <c r="BX74" s="180">
        <v>0</v>
      </c>
      <c r="BY74" s="201" t="str">
        <f>'LOD &amp; Field blanks'!$M$3</f>
        <v/>
      </c>
      <c r="BZ74" s="201" t="str">
        <f t="shared" si="77"/>
        <v/>
      </c>
      <c r="CA74" s="195" t="str">
        <f t="shared" si="78"/>
        <v/>
      </c>
      <c r="CB74" s="196" t="str">
        <f t="shared" si="79"/>
        <v/>
      </c>
      <c r="CC74" s="204" t="str">
        <f t="shared" si="80"/>
        <v/>
      </c>
      <c r="CD74" s="200" t="str">
        <f t="shared" si="81"/>
        <v>TRUE</v>
      </c>
      <c r="CE74" s="209" t="str">
        <f>'LOD &amp; Field blanks'!$M$4</f>
        <v/>
      </c>
      <c r="CF74" s="210" t="str">
        <f t="shared" si="82"/>
        <v/>
      </c>
      <c r="CG74" s="211" t="str">
        <f t="shared" si="83"/>
        <v/>
      </c>
      <c r="CH74" s="209" t="str">
        <f t="shared" si="84"/>
        <v>TRUE</v>
      </c>
      <c r="CI74" s="220" t="str">
        <f>'LOD &amp; Field blanks'!$M$5</f>
        <v/>
      </c>
      <c r="CJ74" s="221" t="str">
        <f t="shared" si="85"/>
        <v/>
      </c>
      <c r="CK74" s="222" t="str">
        <f t="shared" si="86"/>
        <v/>
      </c>
      <c r="CL74" s="220" t="str">
        <f t="shared" si="87"/>
        <v>TRUE</v>
      </c>
      <c r="CM74" s="226" t="str">
        <f>'LOD &amp; Field blanks'!$M$6</f>
        <v/>
      </c>
      <c r="CN74" s="227" t="str">
        <f t="shared" si="88"/>
        <v/>
      </c>
      <c r="CO74" s="228" t="str">
        <f t="shared" si="89"/>
        <v/>
      </c>
      <c r="CP74" s="226" t="str">
        <f t="shared" si="90"/>
        <v>TRUE</v>
      </c>
    </row>
    <row r="75" spans="1:94" s="62" customFormat="1" ht="45.75" customHeight="1" x14ac:dyDescent="0.2">
      <c r="A75" s="33"/>
      <c r="B75" s="145" t="str">
        <f t="shared" si="60"/>
        <v/>
      </c>
      <c r="C75" s="33"/>
      <c r="D75" s="145" t="str">
        <f t="shared" si="93"/>
        <v/>
      </c>
      <c r="E75" s="35"/>
      <c r="F75" s="22"/>
      <c r="G75" s="29"/>
      <c r="H75" s="30"/>
      <c r="I75" s="130"/>
      <c r="J75" s="176"/>
      <c r="K75" s="176"/>
      <c r="L75" s="176"/>
      <c r="M75" s="132"/>
      <c r="N75" s="33"/>
      <c r="O75" s="33"/>
      <c r="P75" s="26"/>
      <c r="Q75" s="34"/>
      <c r="R75" s="132"/>
      <c r="S75" s="24"/>
      <c r="T75" s="38"/>
      <c r="U75" s="42"/>
      <c r="V75" s="42"/>
      <c r="W75" s="13" t="str">
        <f t="shared" si="61"/>
        <v/>
      </c>
      <c r="X75" s="14" t="str">
        <f t="shared" si="62"/>
        <v/>
      </c>
      <c r="Y75" s="40"/>
      <c r="Z75" s="40"/>
      <c r="AA75" s="13" t="str">
        <f t="shared" si="94"/>
        <v/>
      </c>
      <c r="AB75" s="41"/>
      <c r="AC75" s="41"/>
      <c r="AD75" s="17" t="str">
        <f t="shared" si="91"/>
        <v/>
      </c>
      <c r="AE75" s="15" t="str">
        <f t="shared" si="92"/>
        <v/>
      </c>
      <c r="AF75" s="60" t="str">
        <f t="shared" si="52"/>
        <v/>
      </c>
      <c r="AG75" s="52" t="str">
        <f t="shared" si="53"/>
        <v/>
      </c>
      <c r="AH75" s="42"/>
      <c r="AI75" s="51"/>
      <c r="AJ75" s="50" t="str">
        <f t="shared" si="63"/>
        <v/>
      </c>
      <c r="AK75" s="60" t="str">
        <f t="shared" si="54"/>
        <v/>
      </c>
      <c r="AL75" s="61" t="str">
        <f t="shared" si="64"/>
        <v/>
      </c>
      <c r="AM75" s="52" t="str">
        <f t="shared" si="55"/>
        <v/>
      </c>
      <c r="AN75" s="42"/>
      <c r="AO75" s="51"/>
      <c r="AP75" s="50" t="str">
        <f t="shared" si="65"/>
        <v/>
      </c>
      <c r="AQ75" s="60" t="str">
        <f t="shared" si="56"/>
        <v/>
      </c>
      <c r="AR75" s="61" t="str">
        <f t="shared" si="66"/>
        <v/>
      </c>
      <c r="AS75" s="52" t="str">
        <f t="shared" si="57"/>
        <v/>
      </c>
      <c r="AT75" s="42"/>
      <c r="AU75" s="51"/>
      <c r="AV75" s="50" t="str">
        <f t="shared" si="67"/>
        <v/>
      </c>
      <c r="AW75" s="60" t="str">
        <f t="shared" si="58"/>
        <v/>
      </c>
      <c r="AX75" s="61" t="str">
        <f t="shared" si="68"/>
        <v/>
      </c>
      <c r="AY75" s="52" t="str">
        <f t="shared" si="59"/>
        <v/>
      </c>
      <c r="AZ75" s="297"/>
      <c r="BA75" s="36"/>
      <c r="BB75" s="36"/>
      <c r="BC75" s="36"/>
      <c r="BD75" s="169" t="str">
        <f t="shared" si="69"/>
        <v/>
      </c>
      <c r="BE75" s="260" t="str">
        <f t="shared" si="70"/>
        <v/>
      </c>
      <c r="BF75" s="260" t="str">
        <f t="shared" si="71"/>
        <v/>
      </c>
      <c r="BG75" s="260" t="str">
        <f t="shared" si="72"/>
        <v/>
      </c>
      <c r="BH75" s="260" t="str">
        <f t="shared" si="73"/>
        <v/>
      </c>
      <c r="BI75" s="297"/>
      <c r="BJ75" s="297"/>
      <c r="BN75" s="153" t="e">
        <f>VLOOKUP(A75,'NEPSI sectors'!$A$1:$B$18,2,FALSE)</f>
        <v>#N/A</v>
      </c>
      <c r="BO75" s="164" t="e">
        <f>VLOOKUP(C75,Countries!$A$1:'Countries'!$B$51,2,FALSE)</f>
        <v>#N/A</v>
      </c>
      <c r="BP75" s="153" t="str">
        <f>IF(OR('LOD &amp; Field blanks'!$F$3="no",W75=""),"0",'LOD &amp; Field blanks'!$F$53)</f>
        <v>0</v>
      </c>
      <c r="BQ75" s="153" t="str">
        <f>IF(OR('LOD &amp; Field blanks'!$F$3="no",AI75=""),"0",'LOD &amp; Field blanks'!$H$53)</f>
        <v>0</v>
      </c>
      <c r="BR75" s="153" t="str">
        <f>IF(OR('LOD &amp; Field blanks'!$F$3="no",AO75=""),"0",'LOD &amp; Field blanks'!$I$53)</f>
        <v>0</v>
      </c>
      <c r="BS75" s="153" t="str">
        <f>IF(OR('LOD &amp; Field blanks'!$F$3="no",AU75=""),"0",'LOD &amp; Field blanks'!$J$53)</f>
        <v>0</v>
      </c>
      <c r="BT75" s="153" t="e">
        <f>VLOOKUP('Collection sheet'!BC75,RPE!$A$2:$B$14,2,FALSE)</f>
        <v>#N/A</v>
      </c>
      <c r="BU75" s="180" t="str">
        <f t="shared" si="74"/>
        <v/>
      </c>
      <c r="BV75" s="180" t="str">
        <f t="shared" si="75"/>
        <v/>
      </c>
      <c r="BW75" s="180" t="str">
        <f t="shared" si="76"/>
        <v/>
      </c>
      <c r="BX75" s="180">
        <v>0</v>
      </c>
      <c r="BY75" s="201" t="str">
        <f>'LOD &amp; Field blanks'!$M$3</f>
        <v/>
      </c>
      <c r="BZ75" s="201" t="str">
        <f t="shared" si="77"/>
        <v/>
      </c>
      <c r="CA75" s="195" t="str">
        <f t="shared" si="78"/>
        <v/>
      </c>
      <c r="CB75" s="196" t="str">
        <f t="shared" si="79"/>
        <v/>
      </c>
      <c r="CC75" s="204" t="str">
        <f t="shared" si="80"/>
        <v/>
      </c>
      <c r="CD75" s="200" t="str">
        <f t="shared" si="81"/>
        <v>TRUE</v>
      </c>
      <c r="CE75" s="209" t="str">
        <f>'LOD &amp; Field blanks'!$M$4</f>
        <v/>
      </c>
      <c r="CF75" s="210" t="str">
        <f t="shared" si="82"/>
        <v/>
      </c>
      <c r="CG75" s="211" t="str">
        <f t="shared" si="83"/>
        <v/>
      </c>
      <c r="CH75" s="209" t="str">
        <f t="shared" si="84"/>
        <v>TRUE</v>
      </c>
      <c r="CI75" s="220" t="str">
        <f>'LOD &amp; Field blanks'!$M$5</f>
        <v/>
      </c>
      <c r="CJ75" s="221" t="str">
        <f t="shared" si="85"/>
        <v/>
      </c>
      <c r="CK75" s="222" t="str">
        <f t="shared" si="86"/>
        <v/>
      </c>
      <c r="CL75" s="220" t="str">
        <f t="shared" si="87"/>
        <v>TRUE</v>
      </c>
      <c r="CM75" s="226" t="str">
        <f>'LOD &amp; Field blanks'!$M$6</f>
        <v/>
      </c>
      <c r="CN75" s="227" t="str">
        <f t="shared" si="88"/>
        <v/>
      </c>
      <c r="CO75" s="228" t="str">
        <f t="shared" si="89"/>
        <v/>
      </c>
      <c r="CP75" s="226" t="str">
        <f t="shared" si="90"/>
        <v>TRUE</v>
      </c>
    </row>
    <row r="76" spans="1:94" s="62" customFormat="1" ht="45.75" customHeight="1" x14ac:dyDescent="0.2">
      <c r="A76" s="33"/>
      <c r="B76" s="145" t="str">
        <f t="shared" si="60"/>
        <v/>
      </c>
      <c r="C76" s="33"/>
      <c r="D76" s="145" t="str">
        <f t="shared" si="93"/>
        <v/>
      </c>
      <c r="E76" s="35"/>
      <c r="F76" s="22"/>
      <c r="G76" s="29"/>
      <c r="H76" s="30"/>
      <c r="I76" s="130"/>
      <c r="J76" s="176"/>
      <c r="K76" s="176"/>
      <c r="L76" s="176"/>
      <c r="M76" s="132"/>
      <c r="N76" s="33"/>
      <c r="O76" s="33"/>
      <c r="P76" s="26"/>
      <c r="Q76" s="34"/>
      <c r="R76" s="132"/>
      <c r="S76" s="24"/>
      <c r="T76" s="38"/>
      <c r="U76" s="42"/>
      <c r="V76" s="42"/>
      <c r="W76" s="13" t="str">
        <f t="shared" si="61"/>
        <v/>
      </c>
      <c r="X76" s="14" t="str">
        <f t="shared" si="62"/>
        <v/>
      </c>
      <c r="Y76" s="40"/>
      <c r="Z76" s="40"/>
      <c r="AA76" s="13" t="str">
        <f t="shared" si="94"/>
        <v/>
      </c>
      <c r="AB76" s="41"/>
      <c r="AC76" s="41"/>
      <c r="AD76" s="17" t="str">
        <f t="shared" si="91"/>
        <v/>
      </c>
      <c r="AE76" s="15" t="str">
        <f t="shared" si="92"/>
        <v/>
      </c>
      <c r="AF76" s="60" t="str">
        <f t="shared" si="52"/>
        <v/>
      </c>
      <c r="AG76" s="52" t="str">
        <f t="shared" si="53"/>
        <v/>
      </c>
      <c r="AH76" s="42"/>
      <c r="AI76" s="51"/>
      <c r="AJ76" s="50" t="str">
        <f t="shared" si="63"/>
        <v/>
      </c>
      <c r="AK76" s="60" t="str">
        <f t="shared" si="54"/>
        <v/>
      </c>
      <c r="AL76" s="61" t="str">
        <f t="shared" si="64"/>
        <v/>
      </c>
      <c r="AM76" s="52" t="str">
        <f t="shared" si="55"/>
        <v/>
      </c>
      <c r="AN76" s="42"/>
      <c r="AO76" s="51"/>
      <c r="AP76" s="50" t="str">
        <f t="shared" si="65"/>
        <v/>
      </c>
      <c r="AQ76" s="60" t="str">
        <f t="shared" si="56"/>
        <v/>
      </c>
      <c r="AR76" s="61" t="str">
        <f t="shared" si="66"/>
        <v/>
      </c>
      <c r="AS76" s="52" t="str">
        <f t="shared" si="57"/>
        <v/>
      </c>
      <c r="AT76" s="42"/>
      <c r="AU76" s="51"/>
      <c r="AV76" s="50" t="str">
        <f t="shared" si="67"/>
        <v/>
      </c>
      <c r="AW76" s="60" t="str">
        <f t="shared" si="58"/>
        <v/>
      </c>
      <c r="AX76" s="61" t="str">
        <f t="shared" si="68"/>
        <v/>
      </c>
      <c r="AY76" s="52" t="str">
        <f t="shared" si="59"/>
        <v/>
      </c>
      <c r="AZ76" s="297"/>
      <c r="BA76" s="36"/>
      <c r="BB76" s="36"/>
      <c r="BC76" s="36"/>
      <c r="BD76" s="169" t="str">
        <f t="shared" si="69"/>
        <v/>
      </c>
      <c r="BE76" s="260" t="str">
        <f t="shared" si="70"/>
        <v/>
      </c>
      <c r="BF76" s="260" t="str">
        <f t="shared" si="71"/>
        <v/>
      </c>
      <c r="BG76" s="260" t="str">
        <f t="shared" si="72"/>
        <v/>
      </c>
      <c r="BH76" s="260" t="str">
        <f t="shared" si="73"/>
        <v/>
      </c>
      <c r="BI76" s="297"/>
      <c r="BJ76" s="297"/>
      <c r="BN76" s="153" t="e">
        <f>VLOOKUP(A76,'NEPSI sectors'!$A$1:$B$18,2,FALSE)</f>
        <v>#N/A</v>
      </c>
      <c r="BO76" s="164" t="e">
        <f>VLOOKUP(C76,Countries!$A$1:'Countries'!$B$51,2,FALSE)</f>
        <v>#N/A</v>
      </c>
      <c r="BP76" s="153" t="str">
        <f>IF(OR('LOD &amp; Field blanks'!$F$3="no",W76=""),"0",'LOD &amp; Field blanks'!$F$53)</f>
        <v>0</v>
      </c>
      <c r="BQ76" s="153" t="str">
        <f>IF(OR('LOD &amp; Field blanks'!$F$3="no",AI76=""),"0",'LOD &amp; Field blanks'!$H$53)</f>
        <v>0</v>
      </c>
      <c r="BR76" s="153" t="str">
        <f>IF(OR('LOD &amp; Field blanks'!$F$3="no",AO76=""),"0",'LOD &amp; Field blanks'!$I$53)</f>
        <v>0</v>
      </c>
      <c r="BS76" s="153" t="str">
        <f>IF(OR('LOD &amp; Field blanks'!$F$3="no",AU76=""),"0",'LOD &amp; Field blanks'!$J$53)</f>
        <v>0</v>
      </c>
      <c r="BT76" s="153" t="e">
        <f>VLOOKUP('Collection sheet'!BC76,RPE!$A$2:$B$14,2,FALSE)</f>
        <v>#N/A</v>
      </c>
      <c r="BU76" s="180" t="str">
        <f t="shared" si="74"/>
        <v/>
      </c>
      <c r="BV76" s="180" t="str">
        <f t="shared" si="75"/>
        <v/>
      </c>
      <c r="BW76" s="180" t="str">
        <f t="shared" si="76"/>
        <v/>
      </c>
      <c r="BX76" s="180">
        <v>0</v>
      </c>
      <c r="BY76" s="201" t="str">
        <f>'LOD &amp; Field blanks'!$M$3</f>
        <v/>
      </c>
      <c r="BZ76" s="201" t="str">
        <f t="shared" si="77"/>
        <v/>
      </c>
      <c r="CA76" s="195" t="str">
        <f t="shared" si="78"/>
        <v/>
      </c>
      <c r="CB76" s="196" t="str">
        <f t="shared" si="79"/>
        <v/>
      </c>
      <c r="CC76" s="204" t="str">
        <f t="shared" si="80"/>
        <v/>
      </c>
      <c r="CD76" s="200" t="str">
        <f t="shared" si="81"/>
        <v>TRUE</v>
      </c>
      <c r="CE76" s="209" t="str">
        <f>'LOD &amp; Field blanks'!$M$4</f>
        <v/>
      </c>
      <c r="CF76" s="210" t="str">
        <f t="shared" si="82"/>
        <v/>
      </c>
      <c r="CG76" s="211" t="str">
        <f t="shared" si="83"/>
        <v/>
      </c>
      <c r="CH76" s="209" t="str">
        <f t="shared" si="84"/>
        <v>TRUE</v>
      </c>
      <c r="CI76" s="220" t="str">
        <f>'LOD &amp; Field blanks'!$M$5</f>
        <v/>
      </c>
      <c r="CJ76" s="221" t="str">
        <f t="shared" si="85"/>
        <v/>
      </c>
      <c r="CK76" s="222" t="str">
        <f t="shared" si="86"/>
        <v/>
      </c>
      <c r="CL76" s="220" t="str">
        <f t="shared" si="87"/>
        <v>TRUE</v>
      </c>
      <c r="CM76" s="226" t="str">
        <f>'LOD &amp; Field blanks'!$M$6</f>
        <v/>
      </c>
      <c r="CN76" s="227" t="str">
        <f t="shared" si="88"/>
        <v/>
      </c>
      <c r="CO76" s="228" t="str">
        <f t="shared" si="89"/>
        <v/>
      </c>
      <c r="CP76" s="226" t="str">
        <f t="shared" si="90"/>
        <v>TRUE</v>
      </c>
    </row>
    <row r="77" spans="1:94" s="62" customFormat="1" ht="45.75" customHeight="1" x14ac:dyDescent="0.2">
      <c r="A77" s="33"/>
      <c r="B77" s="145" t="str">
        <f t="shared" si="60"/>
        <v/>
      </c>
      <c r="C77" s="33"/>
      <c r="D77" s="145" t="str">
        <f t="shared" si="93"/>
        <v/>
      </c>
      <c r="E77" s="35"/>
      <c r="F77" s="22"/>
      <c r="G77" s="29"/>
      <c r="H77" s="30"/>
      <c r="I77" s="130"/>
      <c r="J77" s="176"/>
      <c r="K77" s="176"/>
      <c r="L77" s="176"/>
      <c r="M77" s="132"/>
      <c r="N77" s="33"/>
      <c r="O77" s="33"/>
      <c r="P77" s="26"/>
      <c r="Q77" s="34"/>
      <c r="R77" s="132"/>
      <c r="S77" s="24"/>
      <c r="T77" s="38"/>
      <c r="U77" s="42"/>
      <c r="V77" s="42"/>
      <c r="W77" s="13" t="str">
        <f t="shared" si="61"/>
        <v/>
      </c>
      <c r="X77" s="14" t="str">
        <f t="shared" si="62"/>
        <v/>
      </c>
      <c r="Y77" s="40"/>
      <c r="Z77" s="40"/>
      <c r="AA77" s="13" t="str">
        <f t="shared" si="94"/>
        <v/>
      </c>
      <c r="AB77" s="41"/>
      <c r="AC77" s="41"/>
      <c r="AD77" s="17" t="str">
        <f t="shared" si="91"/>
        <v/>
      </c>
      <c r="AE77" s="15" t="str">
        <f t="shared" si="92"/>
        <v/>
      </c>
      <c r="AF77" s="60" t="str">
        <f t="shared" si="52"/>
        <v/>
      </c>
      <c r="AG77" s="52" t="str">
        <f t="shared" si="53"/>
        <v/>
      </c>
      <c r="AH77" s="42"/>
      <c r="AI77" s="51"/>
      <c r="AJ77" s="50" t="str">
        <f t="shared" si="63"/>
        <v/>
      </c>
      <c r="AK77" s="60" t="str">
        <f t="shared" si="54"/>
        <v/>
      </c>
      <c r="AL77" s="61" t="str">
        <f t="shared" si="64"/>
        <v/>
      </c>
      <c r="AM77" s="52" t="str">
        <f t="shared" si="55"/>
        <v/>
      </c>
      <c r="AN77" s="42"/>
      <c r="AO77" s="51"/>
      <c r="AP77" s="50" t="str">
        <f t="shared" si="65"/>
        <v/>
      </c>
      <c r="AQ77" s="60" t="str">
        <f t="shared" si="56"/>
        <v/>
      </c>
      <c r="AR77" s="61" t="str">
        <f t="shared" si="66"/>
        <v/>
      </c>
      <c r="AS77" s="52" t="str">
        <f t="shared" si="57"/>
        <v/>
      </c>
      <c r="AT77" s="42"/>
      <c r="AU77" s="51"/>
      <c r="AV77" s="50" t="str">
        <f t="shared" si="67"/>
        <v/>
      </c>
      <c r="AW77" s="60" t="str">
        <f t="shared" si="58"/>
        <v/>
      </c>
      <c r="AX77" s="61" t="str">
        <f t="shared" si="68"/>
        <v/>
      </c>
      <c r="AY77" s="52" t="str">
        <f t="shared" si="59"/>
        <v/>
      </c>
      <c r="AZ77" s="297"/>
      <c r="BA77" s="36"/>
      <c r="BB77" s="36"/>
      <c r="BC77" s="36"/>
      <c r="BD77" s="169" t="str">
        <f t="shared" si="69"/>
        <v/>
      </c>
      <c r="BE77" s="260" t="str">
        <f t="shared" si="70"/>
        <v/>
      </c>
      <c r="BF77" s="260" t="str">
        <f t="shared" si="71"/>
        <v/>
      </c>
      <c r="BG77" s="260" t="str">
        <f t="shared" si="72"/>
        <v/>
      </c>
      <c r="BH77" s="260" t="str">
        <f t="shared" si="73"/>
        <v/>
      </c>
      <c r="BI77" s="297"/>
      <c r="BJ77" s="297"/>
      <c r="BN77" s="153" t="e">
        <f>VLOOKUP(A77,'NEPSI sectors'!$A$1:$B$18,2,FALSE)</f>
        <v>#N/A</v>
      </c>
      <c r="BO77" s="164" t="e">
        <f>VLOOKUP(C77,Countries!$A$1:'Countries'!$B$51,2,FALSE)</f>
        <v>#N/A</v>
      </c>
      <c r="BP77" s="153" t="str">
        <f>IF(OR('LOD &amp; Field blanks'!$F$3="no",W77=""),"0",'LOD &amp; Field blanks'!$F$53)</f>
        <v>0</v>
      </c>
      <c r="BQ77" s="153" t="str">
        <f>IF(OR('LOD &amp; Field blanks'!$F$3="no",AI77=""),"0",'LOD &amp; Field blanks'!$H$53)</f>
        <v>0</v>
      </c>
      <c r="BR77" s="153" t="str">
        <f>IF(OR('LOD &amp; Field blanks'!$F$3="no",AO77=""),"0",'LOD &amp; Field blanks'!$I$53)</f>
        <v>0</v>
      </c>
      <c r="BS77" s="153" t="str">
        <f>IF(OR('LOD &amp; Field blanks'!$F$3="no",AU77=""),"0",'LOD &amp; Field blanks'!$J$53)</f>
        <v>0</v>
      </c>
      <c r="BT77" s="153" t="e">
        <f>VLOOKUP('Collection sheet'!BC77,RPE!$A$2:$B$14,2,FALSE)</f>
        <v>#N/A</v>
      </c>
      <c r="BU77" s="180" t="str">
        <f t="shared" si="74"/>
        <v/>
      </c>
      <c r="BV77" s="180" t="str">
        <f t="shared" si="75"/>
        <v/>
      </c>
      <c r="BW77" s="180" t="str">
        <f t="shared" si="76"/>
        <v/>
      </c>
      <c r="BX77" s="180">
        <v>0</v>
      </c>
      <c r="BY77" s="201" t="str">
        <f>'LOD &amp; Field blanks'!$M$3</f>
        <v/>
      </c>
      <c r="BZ77" s="201" t="str">
        <f t="shared" si="77"/>
        <v/>
      </c>
      <c r="CA77" s="195" t="str">
        <f t="shared" si="78"/>
        <v/>
      </c>
      <c r="CB77" s="196" t="str">
        <f t="shared" si="79"/>
        <v/>
      </c>
      <c r="CC77" s="204" t="str">
        <f t="shared" si="80"/>
        <v/>
      </c>
      <c r="CD77" s="200" t="str">
        <f t="shared" si="81"/>
        <v>TRUE</v>
      </c>
      <c r="CE77" s="209" t="str">
        <f>'LOD &amp; Field blanks'!$M$4</f>
        <v/>
      </c>
      <c r="CF77" s="210" t="str">
        <f t="shared" si="82"/>
        <v/>
      </c>
      <c r="CG77" s="211" t="str">
        <f t="shared" si="83"/>
        <v/>
      </c>
      <c r="CH77" s="209" t="str">
        <f t="shared" si="84"/>
        <v>TRUE</v>
      </c>
      <c r="CI77" s="220" t="str">
        <f>'LOD &amp; Field blanks'!$M$5</f>
        <v/>
      </c>
      <c r="CJ77" s="221" t="str">
        <f t="shared" si="85"/>
        <v/>
      </c>
      <c r="CK77" s="222" t="str">
        <f t="shared" si="86"/>
        <v/>
      </c>
      <c r="CL77" s="220" t="str">
        <f t="shared" si="87"/>
        <v>TRUE</v>
      </c>
      <c r="CM77" s="226" t="str">
        <f>'LOD &amp; Field blanks'!$M$6</f>
        <v/>
      </c>
      <c r="CN77" s="227" t="str">
        <f t="shared" si="88"/>
        <v/>
      </c>
      <c r="CO77" s="228" t="str">
        <f t="shared" si="89"/>
        <v/>
      </c>
      <c r="CP77" s="226" t="str">
        <f t="shared" si="90"/>
        <v>TRUE</v>
      </c>
    </row>
    <row r="78" spans="1:94" s="62" customFormat="1" ht="45.75" customHeight="1" x14ac:dyDescent="0.2">
      <c r="A78" s="33"/>
      <c r="B78" s="145" t="str">
        <f t="shared" si="60"/>
        <v/>
      </c>
      <c r="C78" s="33"/>
      <c r="D78" s="145" t="str">
        <f t="shared" si="93"/>
        <v/>
      </c>
      <c r="E78" s="35"/>
      <c r="F78" s="22"/>
      <c r="G78" s="30"/>
      <c r="H78" s="30"/>
      <c r="I78" s="130"/>
      <c r="J78" s="176"/>
      <c r="K78" s="176"/>
      <c r="L78" s="176"/>
      <c r="M78" s="132"/>
      <c r="N78" s="33"/>
      <c r="O78" s="33"/>
      <c r="P78" s="26"/>
      <c r="Q78" s="34"/>
      <c r="R78" s="132"/>
      <c r="S78" s="24"/>
      <c r="T78" s="38"/>
      <c r="U78" s="40"/>
      <c r="V78" s="40"/>
      <c r="W78" s="13" t="str">
        <f t="shared" si="61"/>
        <v/>
      </c>
      <c r="X78" s="14" t="str">
        <f t="shared" si="62"/>
        <v/>
      </c>
      <c r="Y78" s="40"/>
      <c r="Z78" s="40"/>
      <c r="AA78" s="13" t="str">
        <f t="shared" si="94"/>
        <v/>
      </c>
      <c r="AB78" s="41"/>
      <c r="AC78" s="41"/>
      <c r="AD78" s="17" t="str">
        <f t="shared" si="91"/>
        <v/>
      </c>
      <c r="AE78" s="15" t="str">
        <f t="shared" si="92"/>
        <v/>
      </c>
      <c r="AF78" s="60" t="str">
        <f t="shared" si="52"/>
        <v/>
      </c>
      <c r="AG78" s="52" t="str">
        <f t="shared" si="53"/>
        <v/>
      </c>
      <c r="AH78" s="45"/>
      <c r="AI78" s="51"/>
      <c r="AJ78" s="50" t="str">
        <f t="shared" si="63"/>
        <v/>
      </c>
      <c r="AK78" s="60" t="str">
        <f t="shared" si="54"/>
        <v/>
      </c>
      <c r="AL78" s="61" t="str">
        <f t="shared" si="64"/>
        <v/>
      </c>
      <c r="AM78" s="52" t="str">
        <f t="shared" si="55"/>
        <v/>
      </c>
      <c r="AN78" s="45"/>
      <c r="AO78" s="51"/>
      <c r="AP78" s="50" t="str">
        <f t="shared" si="65"/>
        <v/>
      </c>
      <c r="AQ78" s="60" t="str">
        <f t="shared" si="56"/>
        <v/>
      </c>
      <c r="AR78" s="61" t="str">
        <f t="shared" si="66"/>
        <v/>
      </c>
      <c r="AS78" s="52" t="str">
        <f t="shared" si="57"/>
        <v/>
      </c>
      <c r="AT78" s="45"/>
      <c r="AU78" s="51"/>
      <c r="AV78" s="50" t="str">
        <f t="shared" si="67"/>
        <v/>
      </c>
      <c r="AW78" s="60" t="str">
        <f t="shared" si="58"/>
        <v/>
      </c>
      <c r="AX78" s="61" t="str">
        <f t="shared" si="68"/>
        <v/>
      </c>
      <c r="AY78" s="52" t="str">
        <f t="shared" si="59"/>
        <v/>
      </c>
      <c r="AZ78" s="297"/>
      <c r="BA78" s="36"/>
      <c r="BB78" s="36"/>
      <c r="BC78" s="36"/>
      <c r="BD78" s="169" t="str">
        <f t="shared" si="69"/>
        <v/>
      </c>
      <c r="BE78" s="260" t="str">
        <f t="shared" si="70"/>
        <v/>
      </c>
      <c r="BF78" s="260" t="str">
        <f t="shared" si="71"/>
        <v/>
      </c>
      <c r="BG78" s="260" t="str">
        <f t="shared" si="72"/>
        <v/>
      </c>
      <c r="BH78" s="260" t="str">
        <f t="shared" si="73"/>
        <v/>
      </c>
      <c r="BI78" s="297"/>
      <c r="BJ78" s="297"/>
      <c r="BN78" s="153" t="e">
        <f>VLOOKUP(A78,'NEPSI sectors'!$A$1:$B$18,2,FALSE)</f>
        <v>#N/A</v>
      </c>
      <c r="BO78" s="164" t="e">
        <f>VLOOKUP(C78,Countries!$A$1:'Countries'!$B$51,2,FALSE)</f>
        <v>#N/A</v>
      </c>
      <c r="BP78" s="153" t="str">
        <f>IF(OR('LOD &amp; Field blanks'!$F$3="no",W78=""),"0",'LOD &amp; Field blanks'!$F$53)</f>
        <v>0</v>
      </c>
      <c r="BQ78" s="153" t="str">
        <f>IF(OR('LOD &amp; Field blanks'!$F$3="no",AI78=""),"0",'LOD &amp; Field blanks'!$H$53)</f>
        <v>0</v>
      </c>
      <c r="BR78" s="153" t="str">
        <f>IF(OR('LOD &amp; Field blanks'!$F$3="no",AO78=""),"0",'LOD &amp; Field blanks'!$I$53)</f>
        <v>0</v>
      </c>
      <c r="BS78" s="153" t="str">
        <f>IF(OR('LOD &amp; Field blanks'!$F$3="no",AU78=""),"0",'LOD &amp; Field blanks'!$J$53)</f>
        <v>0</v>
      </c>
      <c r="BT78" s="153" t="e">
        <f>VLOOKUP('Collection sheet'!BC78,RPE!$A$2:$B$14,2,FALSE)</f>
        <v>#N/A</v>
      </c>
      <c r="BU78" s="180" t="str">
        <f t="shared" si="74"/>
        <v/>
      </c>
      <c r="BV78" s="180" t="str">
        <f t="shared" si="75"/>
        <v/>
      </c>
      <c r="BW78" s="180" t="str">
        <f t="shared" si="76"/>
        <v/>
      </c>
      <c r="BX78" s="180">
        <v>0</v>
      </c>
      <c r="BY78" s="201" t="str">
        <f>'LOD &amp; Field blanks'!$M$3</f>
        <v/>
      </c>
      <c r="BZ78" s="201" t="str">
        <f t="shared" si="77"/>
        <v/>
      </c>
      <c r="CA78" s="195" t="str">
        <f t="shared" si="78"/>
        <v/>
      </c>
      <c r="CB78" s="196" t="str">
        <f t="shared" si="79"/>
        <v/>
      </c>
      <c r="CC78" s="204" t="str">
        <f t="shared" si="80"/>
        <v/>
      </c>
      <c r="CD78" s="200" t="str">
        <f t="shared" si="81"/>
        <v>TRUE</v>
      </c>
      <c r="CE78" s="209" t="str">
        <f>'LOD &amp; Field blanks'!$M$4</f>
        <v/>
      </c>
      <c r="CF78" s="210" t="str">
        <f t="shared" si="82"/>
        <v/>
      </c>
      <c r="CG78" s="211" t="str">
        <f t="shared" si="83"/>
        <v/>
      </c>
      <c r="CH78" s="209" t="str">
        <f t="shared" si="84"/>
        <v>TRUE</v>
      </c>
      <c r="CI78" s="220" t="str">
        <f>'LOD &amp; Field blanks'!$M$5</f>
        <v/>
      </c>
      <c r="CJ78" s="221" t="str">
        <f t="shared" si="85"/>
        <v/>
      </c>
      <c r="CK78" s="222" t="str">
        <f t="shared" si="86"/>
        <v/>
      </c>
      <c r="CL78" s="220" t="str">
        <f t="shared" si="87"/>
        <v>TRUE</v>
      </c>
      <c r="CM78" s="226" t="str">
        <f>'LOD &amp; Field blanks'!$M$6</f>
        <v/>
      </c>
      <c r="CN78" s="227" t="str">
        <f t="shared" si="88"/>
        <v/>
      </c>
      <c r="CO78" s="228" t="str">
        <f t="shared" si="89"/>
        <v/>
      </c>
      <c r="CP78" s="226" t="str">
        <f t="shared" si="90"/>
        <v>TRUE</v>
      </c>
    </row>
    <row r="79" spans="1:94" s="62" customFormat="1" ht="45.75" customHeight="1" x14ac:dyDescent="0.2">
      <c r="A79" s="33"/>
      <c r="B79" s="145" t="str">
        <f t="shared" si="60"/>
        <v/>
      </c>
      <c r="C79" s="33"/>
      <c r="D79" s="145" t="str">
        <f t="shared" si="93"/>
        <v/>
      </c>
      <c r="E79" s="35"/>
      <c r="F79" s="22"/>
      <c r="G79" s="30"/>
      <c r="H79" s="30"/>
      <c r="I79" s="130"/>
      <c r="J79" s="176"/>
      <c r="K79" s="176"/>
      <c r="L79" s="176"/>
      <c r="M79" s="132"/>
      <c r="N79" s="33"/>
      <c r="O79" s="33"/>
      <c r="P79" s="26"/>
      <c r="Q79" s="34"/>
      <c r="R79" s="132"/>
      <c r="S79" s="24"/>
      <c r="T79" s="38"/>
      <c r="U79" s="40"/>
      <c r="V79" s="40"/>
      <c r="W79" s="13" t="str">
        <f t="shared" si="61"/>
        <v/>
      </c>
      <c r="X79" s="14" t="str">
        <f t="shared" si="62"/>
        <v/>
      </c>
      <c r="Y79" s="40"/>
      <c r="Z79" s="40"/>
      <c r="AA79" s="13" t="str">
        <f t="shared" si="94"/>
        <v/>
      </c>
      <c r="AB79" s="41"/>
      <c r="AC79" s="41"/>
      <c r="AD79" s="17" t="str">
        <f t="shared" si="91"/>
        <v/>
      </c>
      <c r="AE79" s="15" t="str">
        <f t="shared" si="92"/>
        <v/>
      </c>
      <c r="AF79" s="60" t="str">
        <f t="shared" si="52"/>
        <v/>
      </c>
      <c r="AG79" s="52" t="str">
        <f t="shared" si="53"/>
        <v/>
      </c>
      <c r="AH79" s="45"/>
      <c r="AI79" s="51"/>
      <c r="AJ79" s="50" t="str">
        <f t="shared" si="63"/>
        <v/>
      </c>
      <c r="AK79" s="60" t="str">
        <f t="shared" si="54"/>
        <v/>
      </c>
      <c r="AL79" s="61" t="str">
        <f t="shared" si="64"/>
        <v/>
      </c>
      <c r="AM79" s="52" t="str">
        <f t="shared" si="55"/>
        <v/>
      </c>
      <c r="AN79" s="45"/>
      <c r="AO79" s="51"/>
      <c r="AP79" s="50" t="str">
        <f t="shared" si="65"/>
        <v/>
      </c>
      <c r="AQ79" s="60" t="str">
        <f t="shared" si="56"/>
        <v/>
      </c>
      <c r="AR79" s="61" t="str">
        <f t="shared" si="66"/>
        <v/>
      </c>
      <c r="AS79" s="52" t="str">
        <f t="shared" si="57"/>
        <v/>
      </c>
      <c r="AT79" s="45"/>
      <c r="AU79" s="51"/>
      <c r="AV79" s="50" t="str">
        <f t="shared" si="67"/>
        <v/>
      </c>
      <c r="AW79" s="60" t="str">
        <f t="shared" si="58"/>
        <v/>
      </c>
      <c r="AX79" s="61" t="str">
        <f t="shared" si="68"/>
        <v/>
      </c>
      <c r="AY79" s="52" t="str">
        <f t="shared" si="59"/>
        <v/>
      </c>
      <c r="AZ79" s="297"/>
      <c r="BA79" s="36"/>
      <c r="BB79" s="36"/>
      <c r="BC79" s="36"/>
      <c r="BD79" s="169" t="str">
        <f t="shared" si="69"/>
        <v/>
      </c>
      <c r="BE79" s="260" t="str">
        <f t="shared" si="70"/>
        <v/>
      </c>
      <c r="BF79" s="260" t="str">
        <f t="shared" si="71"/>
        <v/>
      </c>
      <c r="BG79" s="260" t="str">
        <f t="shared" si="72"/>
        <v/>
      </c>
      <c r="BH79" s="260" t="str">
        <f t="shared" si="73"/>
        <v/>
      </c>
      <c r="BI79" s="297"/>
      <c r="BJ79" s="297"/>
      <c r="BN79" s="153" t="e">
        <f>VLOOKUP(A79,'NEPSI sectors'!$A$1:$B$18,2,FALSE)</f>
        <v>#N/A</v>
      </c>
      <c r="BO79" s="164" t="e">
        <f>VLOOKUP(C79,Countries!$A$1:'Countries'!$B$51,2,FALSE)</f>
        <v>#N/A</v>
      </c>
      <c r="BP79" s="153" t="str">
        <f>IF(OR('LOD &amp; Field blanks'!$F$3="no",W79=""),"0",'LOD &amp; Field blanks'!$F$53)</f>
        <v>0</v>
      </c>
      <c r="BQ79" s="153" t="str">
        <f>IF(OR('LOD &amp; Field blanks'!$F$3="no",AI79=""),"0",'LOD &amp; Field blanks'!$H$53)</f>
        <v>0</v>
      </c>
      <c r="BR79" s="153" t="str">
        <f>IF(OR('LOD &amp; Field blanks'!$F$3="no",AO79=""),"0",'LOD &amp; Field blanks'!$I$53)</f>
        <v>0</v>
      </c>
      <c r="BS79" s="153" t="str">
        <f>IF(OR('LOD &amp; Field blanks'!$F$3="no",AU79=""),"0",'LOD &amp; Field blanks'!$J$53)</f>
        <v>0</v>
      </c>
      <c r="BT79" s="153" t="e">
        <f>VLOOKUP('Collection sheet'!BC79,RPE!$A$2:$B$14,2,FALSE)</f>
        <v>#N/A</v>
      </c>
      <c r="BU79" s="180" t="str">
        <f t="shared" si="74"/>
        <v/>
      </c>
      <c r="BV79" s="180" t="str">
        <f t="shared" si="75"/>
        <v/>
      </c>
      <c r="BW79" s="180" t="str">
        <f t="shared" si="76"/>
        <v/>
      </c>
      <c r="BX79" s="180">
        <v>0</v>
      </c>
      <c r="BY79" s="201" t="str">
        <f>'LOD &amp; Field blanks'!$M$3</f>
        <v/>
      </c>
      <c r="BZ79" s="201" t="str">
        <f t="shared" si="77"/>
        <v/>
      </c>
      <c r="CA79" s="195" t="str">
        <f t="shared" si="78"/>
        <v/>
      </c>
      <c r="CB79" s="196" t="str">
        <f t="shared" si="79"/>
        <v/>
      </c>
      <c r="CC79" s="204" t="str">
        <f t="shared" si="80"/>
        <v/>
      </c>
      <c r="CD79" s="200" t="str">
        <f t="shared" si="81"/>
        <v>TRUE</v>
      </c>
      <c r="CE79" s="209" t="str">
        <f>'LOD &amp; Field blanks'!$M$4</f>
        <v/>
      </c>
      <c r="CF79" s="210" t="str">
        <f t="shared" si="82"/>
        <v/>
      </c>
      <c r="CG79" s="211" t="str">
        <f t="shared" si="83"/>
        <v/>
      </c>
      <c r="CH79" s="209" t="str">
        <f t="shared" si="84"/>
        <v>TRUE</v>
      </c>
      <c r="CI79" s="220" t="str">
        <f>'LOD &amp; Field blanks'!$M$5</f>
        <v/>
      </c>
      <c r="CJ79" s="221" t="str">
        <f t="shared" si="85"/>
        <v/>
      </c>
      <c r="CK79" s="222" t="str">
        <f t="shared" si="86"/>
        <v/>
      </c>
      <c r="CL79" s="220" t="str">
        <f t="shared" si="87"/>
        <v>TRUE</v>
      </c>
      <c r="CM79" s="226" t="str">
        <f>'LOD &amp; Field blanks'!$M$6</f>
        <v/>
      </c>
      <c r="CN79" s="227" t="str">
        <f t="shared" si="88"/>
        <v/>
      </c>
      <c r="CO79" s="228" t="str">
        <f t="shared" si="89"/>
        <v/>
      </c>
      <c r="CP79" s="226" t="str">
        <f t="shared" si="90"/>
        <v>TRUE</v>
      </c>
    </row>
    <row r="80" spans="1:94" s="62" customFormat="1" ht="45.75" customHeight="1" x14ac:dyDescent="0.2">
      <c r="A80" s="33"/>
      <c r="B80" s="145" t="str">
        <f t="shared" si="60"/>
        <v/>
      </c>
      <c r="C80" s="33"/>
      <c r="D80" s="145" t="str">
        <f t="shared" si="93"/>
        <v/>
      </c>
      <c r="E80" s="35"/>
      <c r="F80" s="22"/>
      <c r="G80" s="30"/>
      <c r="H80" s="30"/>
      <c r="I80" s="130"/>
      <c r="J80" s="176"/>
      <c r="K80" s="176"/>
      <c r="L80" s="176"/>
      <c r="M80" s="132"/>
      <c r="N80" s="33"/>
      <c r="O80" s="33"/>
      <c r="P80" s="26"/>
      <c r="Q80" s="34"/>
      <c r="R80" s="132"/>
      <c r="S80" s="24"/>
      <c r="T80" s="38"/>
      <c r="U80" s="40"/>
      <c r="V80" s="40"/>
      <c r="W80" s="13" t="str">
        <f t="shared" si="61"/>
        <v/>
      </c>
      <c r="X80" s="14" t="str">
        <f t="shared" si="62"/>
        <v/>
      </c>
      <c r="Y80" s="40"/>
      <c r="Z80" s="40"/>
      <c r="AA80" s="13" t="str">
        <f t="shared" si="94"/>
        <v/>
      </c>
      <c r="AB80" s="41"/>
      <c r="AC80" s="41"/>
      <c r="AD80" s="17" t="str">
        <f t="shared" si="91"/>
        <v/>
      </c>
      <c r="AE80" s="15" t="str">
        <f t="shared" si="92"/>
        <v/>
      </c>
      <c r="AF80" s="60" t="str">
        <f t="shared" si="52"/>
        <v/>
      </c>
      <c r="AG80" s="52" t="str">
        <f t="shared" si="53"/>
        <v/>
      </c>
      <c r="AH80" s="45"/>
      <c r="AI80" s="51"/>
      <c r="AJ80" s="50" t="str">
        <f t="shared" si="63"/>
        <v/>
      </c>
      <c r="AK80" s="60" t="str">
        <f t="shared" si="54"/>
        <v/>
      </c>
      <c r="AL80" s="61" t="str">
        <f t="shared" si="64"/>
        <v/>
      </c>
      <c r="AM80" s="52" t="str">
        <f t="shared" si="55"/>
        <v/>
      </c>
      <c r="AN80" s="45"/>
      <c r="AO80" s="51"/>
      <c r="AP80" s="50" t="str">
        <f t="shared" si="65"/>
        <v/>
      </c>
      <c r="AQ80" s="60" t="str">
        <f t="shared" si="56"/>
        <v/>
      </c>
      <c r="AR80" s="61" t="str">
        <f t="shared" si="66"/>
        <v/>
      </c>
      <c r="AS80" s="52" t="str">
        <f t="shared" si="57"/>
        <v/>
      </c>
      <c r="AT80" s="45"/>
      <c r="AU80" s="51"/>
      <c r="AV80" s="50" t="str">
        <f t="shared" si="67"/>
        <v/>
      </c>
      <c r="AW80" s="60" t="str">
        <f t="shared" si="58"/>
        <v/>
      </c>
      <c r="AX80" s="61" t="str">
        <f t="shared" si="68"/>
        <v/>
      </c>
      <c r="AY80" s="52" t="str">
        <f t="shared" si="59"/>
        <v/>
      </c>
      <c r="AZ80" s="297"/>
      <c r="BA80" s="36"/>
      <c r="BB80" s="36"/>
      <c r="BC80" s="36"/>
      <c r="BD80" s="169" t="str">
        <f t="shared" si="69"/>
        <v/>
      </c>
      <c r="BE80" s="260" t="str">
        <f t="shared" si="70"/>
        <v/>
      </c>
      <c r="BF80" s="260" t="str">
        <f t="shared" si="71"/>
        <v/>
      </c>
      <c r="BG80" s="260" t="str">
        <f t="shared" si="72"/>
        <v/>
      </c>
      <c r="BH80" s="260" t="str">
        <f t="shared" si="73"/>
        <v/>
      </c>
      <c r="BI80" s="297"/>
      <c r="BJ80" s="297"/>
      <c r="BN80" s="153" t="e">
        <f>VLOOKUP(A80,'NEPSI sectors'!$A$1:$B$18,2,FALSE)</f>
        <v>#N/A</v>
      </c>
      <c r="BO80" s="164" t="e">
        <f>VLOOKUP(C80,Countries!$A$1:'Countries'!$B$51,2,FALSE)</f>
        <v>#N/A</v>
      </c>
      <c r="BP80" s="153" t="str">
        <f>IF(OR('LOD &amp; Field blanks'!$F$3="no",W80=""),"0",'LOD &amp; Field blanks'!$F$53)</f>
        <v>0</v>
      </c>
      <c r="BQ80" s="153" t="str">
        <f>IF(OR('LOD &amp; Field blanks'!$F$3="no",AI80=""),"0",'LOD &amp; Field blanks'!$H$53)</f>
        <v>0</v>
      </c>
      <c r="BR80" s="153" t="str">
        <f>IF(OR('LOD &amp; Field blanks'!$F$3="no",AO80=""),"0",'LOD &amp; Field blanks'!$I$53)</f>
        <v>0</v>
      </c>
      <c r="BS80" s="153" t="str">
        <f>IF(OR('LOD &amp; Field blanks'!$F$3="no",AU80=""),"0",'LOD &amp; Field blanks'!$J$53)</f>
        <v>0</v>
      </c>
      <c r="BT80" s="153" t="e">
        <f>VLOOKUP('Collection sheet'!BC80,RPE!$A$2:$B$14,2,FALSE)</f>
        <v>#N/A</v>
      </c>
      <c r="BU80" s="180" t="str">
        <f t="shared" si="74"/>
        <v/>
      </c>
      <c r="BV80" s="180" t="str">
        <f t="shared" si="75"/>
        <v/>
      </c>
      <c r="BW80" s="180" t="str">
        <f t="shared" si="76"/>
        <v/>
      </c>
      <c r="BX80" s="180">
        <v>0</v>
      </c>
      <c r="BY80" s="201" t="str">
        <f>'LOD &amp; Field blanks'!$M$3</f>
        <v/>
      </c>
      <c r="BZ80" s="201" t="str">
        <f t="shared" si="77"/>
        <v/>
      </c>
      <c r="CA80" s="195" t="str">
        <f t="shared" si="78"/>
        <v/>
      </c>
      <c r="CB80" s="196" t="str">
        <f t="shared" si="79"/>
        <v/>
      </c>
      <c r="CC80" s="204" t="str">
        <f t="shared" si="80"/>
        <v/>
      </c>
      <c r="CD80" s="200" t="str">
        <f t="shared" si="81"/>
        <v>TRUE</v>
      </c>
      <c r="CE80" s="209" t="str">
        <f>'LOD &amp; Field blanks'!$M$4</f>
        <v/>
      </c>
      <c r="CF80" s="210" t="str">
        <f t="shared" si="82"/>
        <v/>
      </c>
      <c r="CG80" s="211" t="str">
        <f t="shared" si="83"/>
        <v/>
      </c>
      <c r="CH80" s="209" t="str">
        <f t="shared" si="84"/>
        <v>TRUE</v>
      </c>
      <c r="CI80" s="220" t="str">
        <f>'LOD &amp; Field blanks'!$M$5</f>
        <v/>
      </c>
      <c r="CJ80" s="221" t="str">
        <f t="shared" si="85"/>
        <v/>
      </c>
      <c r="CK80" s="222" t="str">
        <f t="shared" si="86"/>
        <v/>
      </c>
      <c r="CL80" s="220" t="str">
        <f t="shared" si="87"/>
        <v>TRUE</v>
      </c>
      <c r="CM80" s="226" t="str">
        <f>'LOD &amp; Field blanks'!$M$6</f>
        <v/>
      </c>
      <c r="CN80" s="227" t="str">
        <f t="shared" si="88"/>
        <v/>
      </c>
      <c r="CO80" s="228" t="str">
        <f t="shared" si="89"/>
        <v/>
      </c>
      <c r="CP80" s="226" t="str">
        <f t="shared" si="90"/>
        <v>TRUE</v>
      </c>
    </row>
    <row r="81" spans="1:94" s="62" customFormat="1" ht="45.75" customHeight="1" x14ac:dyDescent="0.2">
      <c r="A81" s="33"/>
      <c r="B81" s="145" t="str">
        <f t="shared" si="60"/>
        <v/>
      </c>
      <c r="C81" s="33"/>
      <c r="D81" s="145" t="str">
        <f t="shared" si="93"/>
        <v/>
      </c>
      <c r="E81" s="35"/>
      <c r="F81" s="22"/>
      <c r="G81" s="30"/>
      <c r="H81" s="30"/>
      <c r="I81" s="130"/>
      <c r="J81" s="176"/>
      <c r="K81" s="176"/>
      <c r="L81" s="176"/>
      <c r="M81" s="132"/>
      <c r="N81" s="33"/>
      <c r="O81" s="33"/>
      <c r="P81" s="26"/>
      <c r="Q81" s="34"/>
      <c r="R81" s="132"/>
      <c r="S81" s="24"/>
      <c r="T81" s="38"/>
      <c r="U81" s="40"/>
      <c r="V81" s="40"/>
      <c r="W81" s="13" t="str">
        <f t="shared" si="61"/>
        <v/>
      </c>
      <c r="X81" s="14" t="str">
        <f t="shared" si="62"/>
        <v/>
      </c>
      <c r="Y81" s="40"/>
      <c r="Z81" s="40"/>
      <c r="AA81" s="13" t="str">
        <f t="shared" si="94"/>
        <v/>
      </c>
      <c r="AB81" s="41"/>
      <c r="AC81" s="41"/>
      <c r="AD81" s="17" t="str">
        <f t="shared" si="91"/>
        <v/>
      </c>
      <c r="AE81" s="15" t="str">
        <f t="shared" si="92"/>
        <v/>
      </c>
      <c r="AF81" s="60" t="str">
        <f t="shared" si="52"/>
        <v/>
      </c>
      <c r="AG81" s="52" t="str">
        <f t="shared" si="53"/>
        <v/>
      </c>
      <c r="AH81" s="45"/>
      <c r="AI81" s="51"/>
      <c r="AJ81" s="50" t="str">
        <f t="shared" si="63"/>
        <v/>
      </c>
      <c r="AK81" s="60" t="str">
        <f t="shared" si="54"/>
        <v/>
      </c>
      <c r="AL81" s="61" t="str">
        <f t="shared" si="64"/>
        <v/>
      </c>
      <c r="AM81" s="52" t="str">
        <f t="shared" si="55"/>
        <v/>
      </c>
      <c r="AN81" s="45"/>
      <c r="AO81" s="51"/>
      <c r="AP81" s="50" t="str">
        <f t="shared" si="65"/>
        <v/>
      </c>
      <c r="AQ81" s="60" t="str">
        <f t="shared" si="56"/>
        <v/>
      </c>
      <c r="AR81" s="61" t="str">
        <f t="shared" si="66"/>
        <v/>
      </c>
      <c r="AS81" s="52" t="str">
        <f t="shared" si="57"/>
        <v/>
      </c>
      <c r="AT81" s="45"/>
      <c r="AU81" s="51"/>
      <c r="AV81" s="50" t="str">
        <f t="shared" si="67"/>
        <v/>
      </c>
      <c r="AW81" s="60" t="str">
        <f t="shared" si="58"/>
        <v/>
      </c>
      <c r="AX81" s="61" t="str">
        <f t="shared" si="68"/>
        <v/>
      </c>
      <c r="AY81" s="52" t="str">
        <f t="shared" si="59"/>
        <v/>
      </c>
      <c r="AZ81" s="297"/>
      <c r="BA81" s="36"/>
      <c r="BB81" s="36"/>
      <c r="BC81" s="36"/>
      <c r="BD81" s="169" t="str">
        <f t="shared" si="69"/>
        <v/>
      </c>
      <c r="BE81" s="260" t="str">
        <f t="shared" si="70"/>
        <v/>
      </c>
      <c r="BF81" s="260" t="str">
        <f t="shared" si="71"/>
        <v/>
      </c>
      <c r="BG81" s="260" t="str">
        <f t="shared" si="72"/>
        <v/>
      </c>
      <c r="BH81" s="260" t="str">
        <f t="shared" si="73"/>
        <v/>
      </c>
      <c r="BI81" s="297"/>
      <c r="BJ81" s="297"/>
      <c r="BN81" s="153" t="e">
        <f>VLOOKUP(A81,'NEPSI sectors'!$A$1:$B$18,2,FALSE)</f>
        <v>#N/A</v>
      </c>
      <c r="BO81" s="164" t="e">
        <f>VLOOKUP(C81,Countries!$A$1:'Countries'!$B$51,2,FALSE)</f>
        <v>#N/A</v>
      </c>
      <c r="BP81" s="153" t="str">
        <f>IF(OR('LOD &amp; Field blanks'!$F$3="no",W81=""),"0",'LOD &amp; Field blanks'!$F$53)</f>
        <v>0</v>
      </c>
      <c r="BQ81" s="153" t="str">
        <f>IF(OR('LOD &amp; Field blanks'!$F$3="no",AI81=""),"0",'LOD &amp; Field blanks'!$H$53)</f>
        <v>0</v>
      </c>
      <c r="BR81" s="153" t="str">
        <f>IF(OR('LOD &amp; Field blanks'!$F$3="no",AO81=""),"0",'LOD &amp; Field blanks'!$I$53)</f>
        <v>0</v>
      </c>
      <c r="BS81" s="153" t="str">
        <f>IF(OR('LOD &amp; Field blanks'!$F$3="no",AU81=""),"0",'LOD &amp; Field blanks'!$J$53)</f>
        <v>0</v>
      </c>
      <c r="BT81" s="153" t="e">
        <f>VLOOKUP('Collection sheet'!BC81,RPE!$A$2:$B$14,2,FALSE)</f>
        <v>#N/A</v>
      </c>
      <c r="BU81" s="180" t="str">
        <f t="shared" si="74"/>
        <v/>
      </c>
      <c r="BV81" s="180" t="str">
        <f t="shared" si="75"/>
        <v/>
      </c>
      <c r="BW81" s="180" t="str">
        <f t="shared" si="76"/>
        <v/>
      </c>
      <c r="BX81" s="180">
        <v>0</v>
      </c>
      <c r="BY81" s="201" t="str">
        <f>'LOD &amp; Field blanks'!$M$3</f>
        <v/>
      </c>
      <c r="BZ81" s="201" t="str">
        <f t="shared" si="77"/>
        <v/>
      </c>
      <c r="CA81" s="195" t="str">
        <f t="shared" si="78"/>
        <v/>
      </c>
      <c r="CB81" s="196" t="str">
        <f t="shared" si="79"/>
        <v/>
      </c>
      <c r="CC81" s="204" t="str">
        <f t="shared" si="80"/>
        <v/>
      </c>
      <c r="CD81" s="200" t="str">
        <f t="shared" si="81"/>
        <v>TRUE</v>
      </c>
      <c r="CE81" s="209" t="str">
        <f>'LOD &amp; Field blanks'!$M$4</f>
        <v/>
      </c>
      <c r="CF81" s="210" t="str">
        <f t="shared" si="82"/>
        <v/>
      </c>
      <c r="CG81" s="211" t="str">
        <f t="shared" si="83"/>
        <v/>
      </c>
      <c r="CH81" s="209" t="str">
        <f t="shared" si="84"/>
        <v>TRUE</v>
      </c>
      <c r="CI81" s="220" t="str">
        <f>'LOD &amp; Field blanks'!$M$5</f>
        <v/>
      </c>
      <c r="CJ81" s="221" t="str">
        <f t="shared" si="85"/>
        <v/>
      </c>
      <c r="CK81" s="222" t="str">
        <f t="shared" si="86"/>
        <v/>
      </c>
      <c r="CL81" s="220" t="str">
        <f t="shared" si="87"/>
        <v>TRUE</v>
      </c>
      <c r="CM81" s="226" t="str">
        <f>'LOD &amp; Field blanks'!$M$6</f>
        <v/>
      </c>
      <c r="CN81" s="227" t="str">
        <f t="shared" si="88"/>
        <v/>
      </c>
      <c r="CO81" s="228" t="str">
        <f t="shared" si="89"/>
        <v/>
      </c>
      <c r="CP81" s="226" t="str">
        <f t="shared" si="90"/>
        <v>TRUE</v>
      </c>
    </row>
    <row r="82" spans="1:94" s="62" customFormat="1" ht="45.75" customHeight="1" x14ac:dyDescent="0.2">
      <c r="A82" s="33"/>
      <c r="B82" s="145" t="str">
        <f t="shared" si="60"/>
        <v/>
      </c>
      <c r="C82" s="33"/>
      <c r="D82" s="145" t="str">
        <f t="shared" si="93"/>
        <v/>
      </c>
      <c r="E82" s="35"/>
      <c r="F82" s="22"/>
      <c r="G82" s="30"/>
      <c r="H82" s="30"/>
      <c r="I82" s="130"/>
      <c r="J82" s="176"/>
      <c r="K82" s="176"/>
      <c r="L82" s="176"/>
      <c r="M82" s="132"/>
      <c r="N82" s="33"/>
      <c r="O82" s="33"/>
      <c r="P82" s="26"/>
      <c r="Q82" s="34"/>
      <c r="R82" s="132"/>
      <c r="S82" s="24"/>
      <c r="T82" s="38"/>
      <c r="U82" s="40"/>
      <c r="V82" s="40"/>
      <c r="W82" s="13" t="str">
        <f t="shared" si="61"/>
        <v/>
      </c>
      <c r="X82" s="14" t="str">
        <f t="shared" si="62"/>
        <v/>
      </c>
      <c r="Y82" s="40"/>
      <c r="Z82" s="40"/>
      <c r="AA82" s="13" t="str">
        <f t="shared" si="94"/>
        <v/>
      </c>
      <c r="AB82" s="41"/>
      <c r="AC82" s="41"/>
      <c r="AD82" s="17" t="str">
        <f t="shared" si="91"/>
        <v/>
      </c>
      <c r="AE82" s="15" t="str">
        <f t="shared" si="92"/>
        <v/>
      </c>
      <c r="AF82" s="60" t="str">
        <f t="shared" si="52"/>
        <v/>
      </c>
      <c r="AG82" s="52" t="str">
        <f t="shared" si="53"/>
        <v/>
      </c>
      <c r="AH82" s="45"/>
      <c r="AI82" s="51"/>
      <c r="AJ82" s="50" t="str">
        <f t="shared" si="63"/>
        <v/>
      </c>
      <c r="AK82" s="60" t="str">
        <f t="shared" si="54"/>
        <v/>
      </c>
      <c r="AL82" s="61" t="str">
        <f t="shared" si="64"/>
        <v/>
      </c>
      <c r="AM82" s="52" t="str">
        <f t="shared" si="55"/>
        <v/>
      </c>
      <c r="AN82" s="45"/>
      <c r="AO82" s="51"/>
      <c r="AP82" s="50" t="str">
        <f t="shared" si="65"/>
        <v/>
      </c>
      <c r="AQ82" s="60" t="str">
        <f t="shared" si="56"/>
        <v/>
      </c>
      <c r="AR82" s="61" t="str">
        <f t="shared" si="66"/>
        <v/>
      </c>
      <c r="AS82" s="52" t="str">
        <f t="shared" si="57"/>
        <v/>
      </c>
      <c r="AT82" s="45"/>
      <c r="AU82" s="51"/>
      <c r="AV82" s="50" t="str">
        <f t="shared" si="67"/>
        <v/>
      </c>
      <c r="AW82" s="60" t="str">
        <f t="shared" si="58"/>
        <v/>
      </c>
      <c r="AX82" s="61" t="str">
        <f t="shared" si="68"/>
        <v/>
      </c>
      <c r="AY82" s="52" t="str">
        <f t="shared" si="59"/>
        <v/>
      </c>
      <c r="AZ82" s="297"/>
      <c r="BA82" s="36"/>
      <c r="BB82" s="36"/>
      <c r="BC82" s="36"/>
      <c r="BD82" s="169" t="str">
        <f t="shared" si="69"/>
        <v/>
      </c>
      <c r="BE82" s="260" t="str">
        <f t="shared" si="70"/>
        <v/>
      </c>
      <c r="BF82" s="260" t="str">
        <f t="shared" si="71"/>
        <v/>
      </c>
      <c r="BG82" s="260" t="str">
        <f t="shared" si="72"/>
        <v/>
      </c>
      <c r="BH82" s="260" t="str">
        <f t="shared" si="73"/>
        <v/>
      </c>
      <c r="BI82" s="297"/>
      <c r="BJ82" s="297"/>
      <c r="BN82" s="153" t="e">
        <f>VLOOKUP(A82,'NEPSI sectors'!$A$1:$B$18,2,FALSE)</f>
        <v>#N/A</v>
      </c>
      <c r="BO82" s="164" t="e">
        <f>VLOOKUP(C82,Countries!$A$1:'Countries'!$B$51,2,FALSE)</f>
        <v>#N/A</v>
      </c>
      <c r="BP82" s="153" t="str">
        <f>IF(OR('LOD &amp; Field blanks'!$F$3="no",W82=""),"0",'LOD &amp; Field blanks'!$F$53)</f>
        <v>0</v>
      </c>
      <c r="BQ82" s="153" t="str">
        <f>IF(OR('LOD &amp; Field blanks'!$F$3="no",AI82=""),"0",'LOD &amp; Field blanks'!$H$53)</f>
        <v>0</v>
      </c>
      <c r="BR82" s="153" t="str">
        <f>IF(OR('LOD &amp; Field blanks'!$F$3="no",AO82=""),"0",'LOD &amp; Field blanks'!$I$53)</f>
        <v>0</v>
      </c>
      <c r="BS82" s="153" t="str">
        <f>IF(OR('LOD &amp; Field blanks'!$F$3="no",AU82=""),"0",'LOD &amp; Field blanks'!$J$53)</f>
        <v>0</v>
      </c>
      <c r="BT82" s="153" t="e">
        <f>VLOOKUP('Collection sheet'!BC82,RPE!$A$2:$B$14,2,FALSE)</f>
        <v>#N/A</v>
      </c>
      <c r="BU82" s="180" t="str">
        <f t="shared" si="74"/>
        <v/>
      </c>
      <c r="BV82" s="180" t="str">
        <f t="shared" si="75"/>
        <v/>
      </c>
      <c r="BW82" s="180" t="str">
        <f t="shared" si="76"/>
        <v/>
      </c>
      <c r="BX82" s="180">
        <v>0</v>
      </c>
      <c r="BY82" s="201" t="str">
        <f>'LOD &amp; Field blanks'!$M$3</f>
        <v/>
      </c>
      <c r="BZ82" s="201" t="str">
        <f t="shared" si="77"/>
        <v/>
      </c>
      <c r="CA82" s="195" t="str">
        <f t="shared" si="78"/>
        <v/>
      </c>
      <c r="CB82" s="196" t="str">
        <f t="shared" si="79"/>
        <v/>
      </c>
      <c r="CC82" s="204" t="str">
        <f t="shared" si="80"/>
        <v/>
      </c>
      <c r="CD82" s="200" t="str">
        <f t="shared" si="81"/>
        <v>TRUE</v>
      </c>
      <c r="CE82" s="209" t="str">
        <f>'LOD &amp; Field blanks'!$M$4</f>
        <v/>
      </c>
      <c r="CF82" s="210" t="str">
        <f t="shared" si="82"/>
        <v/>
      </c>
      <c r="CG82" s="211" t="str">
        <f t="shared" si="83"/>
        <v/>
      </c>
      <c r="CH82" s="209" t="str">
        <f t="shared" si="84"/>
        <v>TRUE</v>
      </c>
      <c r="CI82" s="220" t="str">
        <f>'LOD &amp; Field blanks'!$M$5</f>
        <v/>
      </c>
      <c r="CJ82" s="221" t="str">
        <f t="shared" si="85"/>
        <v/>
      </c>
      <c r="CK82" s="222" t="str">
        <f t="shared" si="86"/>
        <v/>
      </c>
      <c r="CL82" s="220" t="str">
        <f t="shared" si="87"/>
        <v>TRUE</v>
      </c>
      <c r="CM82" s="226" t="str">
        <f>'LOD &amp; Field blanks'!$M$6</f>
        <v/>
      </c>
      <c r="CN82" s="227" t="str">
        <f t="shared" si="88"/>
        <v/>
      </c>
      <c r="CO82" s="228" t="str">
        <f t="shared" si="89"/>
        <v/>
      </c>
      <c r="CP82" s="226" t="str">
        <f t="shared" si="90"/>
        <v>TRUE</v>
      </c>
    </row>
    <row r="83" spans="1:94" s="62" customFormat="1" ht="45.75" customHeight="1" x14ac:dyDescent="0.2">
      <c r="A83" s="33"/>
      <c r="B83" s="145" t="str">
        <f t="shared" si="60"/>
        <v/>
      </c>
      <c r="C83" s="33"/>
      <c r="D83" s="145" t="str">
        <f t="shared" si="93"/>
        <v/>
      </c>
      <c r="E83" s="35"/>
      <c r="F83" s="22"/>
      <c r="G83" s="30"/>
      <c r="H83" s="30"/>
      <c r="I83" s="130"/>
      <c r="J83" s="176"/>
      <c r="K83" s="176"/>
      <c r="L83" s="176"/>
      <c r="M83" s="132"/>
      <c r="N83" s="33"/>
      <c r="O83" s="33"/>
      <c r="P83" s="26"/>
      <c r="Q83" s="34"/>
      <c r="R83" s="132"/>
      <c r="S83" s="24"/>
      <c r="T83" s="38"/>
      <c r="U83" s="40"/>
      <c r="V83" s="40"/>
      <c r="W83" s="13" t="str">
        <f t="shared" si="61"/>
        <v/>
      </c>
      <c r="X83" s="14" t="str">
        <f t="shared" si="62"/>
        <v/>
      </c>
      <c r="Y83" s="40"/>
      <c r="Z83" s="40"/>
      <c r="AA83" s="13" t="str">
        <f t="shared" si="94"/>
        <v/>
      </c>
      <c r="AB83" s="41"/>
      <c r="AC83" s="41"/>
      <c r="AD83" s="17" t="str">
        <f t="shared" si="91"/>
        <v/>
      </c>
      <c r="AE83" s="15" t="str">
        <f t="shared" si="92"/>
        <v/>
      </c>
      <c r="AF83" s="60" t="str">
        <f t="shared" si="52"/>
        <v/>
      </c>
      <c r="AG83" s="52" t="str">
        <f t="shared" si="53"/>
        <v/>
      </c>
      <c r="AH83" s="40"/>
      <c r="AI83" s="51"/>
      <c r="AJ83" s="50" t="str">
        <f t="shared" si="63"/>
        <v/>
      </c>
      <c r="AK83" s="60" t="str">
        <f t="shared" si="54"/>
        <v/>
      </c>
      <c r="AL83" s="61" t="str">
        <f t="shared" si="64"/>
        <v/>
      </c>
      <c r="AM83" s="52" t="str">
        <f t="shared" si="55"/>
        <v/>
      </c>
      <c r="AN83" s="40"/>
      <c r="AO83" s="51"/>
      <c r="AP83" s="50" t="str">
        <f t="shared" si="65"/>
        <v/>
      </c>
      <c r="AQ83" s="60" t="str">
        <f t="shared" si="56"/>
        <v/>
      </c>
      <c r="AR83" s="61" t="str">
        <f t="shared" si="66"/>
        <v/>
      </c>
      <c r="AS83" s="52" t="str">
        <f t="shared" si="57"/>
        <v/>
      </c>
      <c r="AT83" s="40"/>
      <c r="AU83" s="51"/>
      <c r="AV83" s="50" t="str">
        <f t="shared" si="67"/>
        <v/>
      </c>
      <c r="AW83" s="60" t="str">
        <f t="shared" si="58"/>
        <v/>
      </c>
      <c r="AX83" s="61" t="str">
        <f t="shared" si="68"/>
        <v/>
      </c>
      <c r="AY83" s="52" t="str">
        <f t="shared" si="59"/>
        <v/>
      </c>
      <c r="AZ83" s="297"/>
      <c r="BA83" s="36"/>
      <c r="BB83" s="36"/>
      <c r="BC83" s="36"/>
      <c r="BD83" s="169" t="str">
        <f t="shared" si="69"/>
        <v/>
      </c>
      <c r="BE83" s="260" t="str">
        <f t="shared" si="70"/>
        <v/>
      </c>
      <c r="BF83" s="260" t="str">
        <f t="shared" si="71"/>
        <v/>
      </c>
      <c r="BG83" s="260" t="str">
        <f t="shared" si="72"/>
        <v/>
      </c>
      <c r="BH83" s="260" t="str">
        <f t="shared" si="73"/>
        <v/>
      </c>
      <c r="BI83" s="297"/>
      <c r="BJ83" s="297"/>
      <c r="BN83" s="153" t="e">
        <f>VLOOKUP(A83,'NEPSI sectors'!$A$1:$B$18,2,FALSE)</f>
        <v>#N/A</v>
      </c>
      <c r="BO83" s="164" t="e">
        <f>VLOOKUP(C83,Countries!$A$1:'Countries'!$B$51,2,FALSE)</f>
        <v>#N/A</v>
      </c>
      <c r="BP83" s="153" t="str">
        <f>IF(OR('LOD &amp; Field blanks'!$F$3="no",W83=""),"0",'LOD &amp; Field blanks'!$F$53)</f>
        <v>0</v>
      </c>
      <c r="BQ83" s="153" t="str">
        <f>IF(OR('LOD &amp; Field blanks'!$F$3="no",AI83=""),"0",'LOD &amp; Field blanks'!$H$53)</f>
        <v>0</v>
      </c>
      <c r="BR83" s="153" t="str">
        <f>IF(OR('LOD &amp; Field blanks'!$F$3="no",AO83=""),"0",'LOD &amp; Field blanks'!$I$53)</f>
        <v>0</v>
      </c>
      <c r="BS83" s="153" t="str">
        <f>IF(OR('LOD &amp; Field blanks'!$F$3="no",AU83=""),"0",'LOD &amp; Field blanks'!$J$53)</f>
        <v>0</v>
      </c>
      <c r="BT83" s="153" t="e">
        <f>VLOOKUP('Collection sheet'!BC83,RPE!$A$2:$B$14,2,FALSE)</f>
        <v>#N/A</v>
      </c>
      <c r="BU83" s="180" t="str">
        <f t="shared" si="74"/>
        <v/>
      </c>
      <c r="BV83" s="180" t="str">
        <f t="shared" si="75"/>
        <v/>
      </c>
      <c r="BW83" s="180" t="str">
        <f t="shared" si="76"/>
        <v/>
      </c>
      <c r="BX83" s="180">
        <v>0</v>
      </c>
      <c r="BY83" s="201" t="str">
        <f>'LOD &amp; Field blanks'!$M$3</f>
        <v/>
      </c>
      <c r="BZ83" s="201" t="str">
        <f t="shared" si="77"/>
        <v/>
      </c>
      <c r="CA83" s="195" t="str">
        <f t="shared" si="78"/>
        <v/>
      </c>
      <c r="CB83" s="196" t="str">
        <f t="shared" si="79"/>
        <v/>
      </c>
      <c r="CC83" s="204" t="str">
        <f t="shared" si="80"/>
        <v/>
      </c>
      <c r="CD83" s="200" t="str">
        <f t="shared" si="81"/>
        <v>TRUE</v>
      </c>
      <c r="CE83" s="209" t="str">
        <f>'LOD &amp; Field blanks'!$M$4</f>
        <v/>
      </c>
      <c r="CF83" s="210" t="str">
        <f t="shared" si="82"/>
        <v/>
      </c>
      <c r="CG83" s="211" t="str">
        <f t="shared" si="83"/>
        <v/>
      </c>
      <c r="CH83" s="209" t="str">
        <f t="shared" si="84"/>
        <v>TRUE</v>
      </c>
      <c r="CI83" s="220" t="str">
        <f>'LOD &amp; Field blanks'!$M$5</f>
        <v/>
      </c>
      <c r="CJ83" s="221" t="str">
        <f t="shared" si="85"/>
        <v/>
      </c>
      <c r="CK83" s="222" t="str">
        <f t="shared" si="86"/>
        <v/>
      </c>
      <c r="CL83" s="220" t="str">
        <f t="shared" si="87"/>
        <v>TRUE</v>
      </c>
      <c r="CM83" s="226" t="str">
        <f>'LOD &amp; Field blanks'!$M$6</f>
        <v/>
      </c>
      <c r="CN83" s="227" t="str">
        <f t="shared" si="88"/>
        <v/>
      </c>
      <c r="CO83" s="228" t="str">
        <f t="shared" si="89"/>
        <v/>
      </c>
      <c r="CP83" s="226" t="str">
        <f t="shared" si="90"/>
        <v>TRUE</v>
      </c>
    </row>
    <row r="84" spans="1:94" s="62" customFormat="1" ht="45.75" customHeight="1" x14ac:dyDescent="0.2">
      <c r="A84" s="33"/>
      <c r="B84" s="145" t="str">
        <f t="shared" si="60"/>
        <v/>
      </c>
      <c r="C84" s="33"/>
      <c r="D84" s="145" t="str">
        <f t="shared" si="93"/>
        <v/>
      </c>
      <c r="E84" s="35"/>
      <c r="F84" s="22"/>
      <c r="G84" s="30"/>
      <c r="H84" s="30"/>
      <c r="I84" s="130"/>
      <c r="J84" s="176"/>
      <c r="K84" s="176"/>
      <c r="L84" s="176"/>
      <c r="M84" s="132"/>
      <c r="N84" s="33"/>
      <c r="O84" s="33"/>
      <c r="P84" s="26"/>
      <c r="Q84" s="34"/>
      <c r="R84" s="132"/>
      <c r="S84" s="24"/>
      <c r="T84" s="38"/>
      <c r="U84" s="40"/>
      <c r="V84" s="40"/>
      <c r="W84" s="13" t="str">
        <f t="shared" si="61"/>
        <v/>
      </c>
      <c r="X84" s="14" t="str">
        <f t="shared" si="62"/>
        <v/>
      </c>
      <c r="Y84" s="40"/>
      <c r="Z84" s="40"/>
      <c r="AA84" s="13" t="str">
        <f t="shared" si="94"/>
        <v/>
      </c>
      <c r="AB84" s="41"/>
      <c r="AC84" s="41"/>
      <c r="AD84" s="17" t="str">
        <f t="shared" si="91"/>
        <v/>
      </c>
      <c r="AE84" s="15" t="str">
        <f t="shared" si="92"/>
        <v/>
      </c>
      <c r="AF84" s="60" t="str">
        <f t="shared" si="52"/>
        <v/>
      </c>
      <c r="AG84" s="52" t="str">
        <f t="shared" si="53"/>
        <v/>
      </c>
      <c r="AH84" s="40"/>
      <c r="AI84" s="51"/>
      <c r="AJ84" s="50" t="str">
        <f t="shared" si="63"/>
        <v/>
      </c>
      <c r="AK84" s="60" t="str">
        <f t="shared" si="54"/>
        <v/>
      </c>
      <c r="AL84" s="61" t="str">
        <f t="shared" si="64"/>
        <v/>
      </c>
      <c r="AM84" s="52" t="str">
        <f t="shared" si="55"/>
        <v/>
      </c>
      <c r="AN84" s="40"/>
      <c r="AO84" s="51"/>
      <c r="AP84" s="50" t="str">
        <f t="shared" si="65"/>
        <v/>
      </c>
      <c r="AQ84" s="60" t="str">
        <f t="shared" si="56"/>
        <v/>
      </c>
      <c r="AR84" s="61" t="str">
        <f t="shared" si="66"/>
        <v/>
      </c>
      <c r="AS84" s="52" t="str">
        <f t="shared" si="57"/>
        <v/>
      </c>
      <c r="AT84" s="40"/>
      <c r="AU84" s="51"/>
      <c r="AV84" s="50" t="str">
        <f t="shared" si="67"/>
        <v/>
      </c>
      <c r="AW84" s="60" t="str">
        <f t="shared" si="58"/>
        <v/>
      </c>
      <c r="AX84" s="61" t="str">
        <f t="shared" si="68"/>
        <v/>
      </c>
      <c r="AY84" s="52" t="str">
        <f t="shared" si="59"/>
        <v/>
      </c>
      <c r="AZ84" s="297"/>
      <c r="BA84" s="36"/>
      <c r="BB84" s="36"/>
      <c r="BC84" s="36"/>
      <c r="BD84" s="169" t="str">
        <f t="shared" si="69"/>
        <v/>
      </c>
      <c r="BE84" s="260" t="str">
        <f t="shared" si="70"/>
        <v/>
      </c>
      <c r="BF84" s="260" t="str">
        <f t="shared" si="71"/>
        <v/>
      </c>
      <c r="BG84" s="260" t="str">
        <f t="shared" si="72"/>
        <v/>
      </c>
      <c r="BH84" s="260" t="str">
        <f t="shared" si="73"/>
        <v/>
      </c>
      <c r="BI84" s="297"/>
      <c r="BJ84" s="297"/>
      <c r="BN84" s="153" t="e">
        <f>VLOOKUP(A84,'NEPSI sectors'!$A$1:$B$18,2,FALSE)</f>
        <v>#N/A</v>
      </c>
      <c r="BO84" s="164" t="e">
        <f>VLOOKUP(C84,Countries!$A$1:'Countries'!$B$51,2,FALSE)</f>
        <v>#N/A</v>
      </c>
      <c r="BP84" s="153" t="str">
        <f>IF(OR('LOD &amp; Field blanks'!$F$3="no",W84=""),"0",'LOD &amp; Field blanks'!$F$53)</f>
        <v>0</v>
      </c>
      <c r="BQ84" s="153" t="str">
        <f>IF(OR('LOD &amp; Field blanks'!$F$3="no",AI84=""),"0",'LOD &amp; Field blanks'!$H$53)</f>
        <v>0</v>
      </c>
      <c r="BR84" s="153" t="str">
        <f>IF(OR('LOD &amp; Field blanks'!$F$3="no",AO84=""),"0",'LOD &amp; Field blanks'!$I$53)</f>
        <v>0</v>
      </c>
      <c r="BS84" s="153" t="str">
        <f>IF(OR('LOD &amp; Field blanks'!$F$3="no",AU84=""),"0",'LOD &amp; Field blanks'!$J$53)</f>
        <v>0</v>
      </c>
      <c r="BT84" s="153" t="e">
        <f>VLOOKUP('Collection sheet'!BC84,RPE!$A$2:$B$14,2,FALSE)</f>
        <v>#N/A</v>
      </c>
      <c r="BU84" s="180" t="str">
        <f t="shared" si="74"/>
        <v/>
      </c>
      <c r="BV84" s="180" t="str">
        <f t="shared" si="75"/>
        <v/>
      </c>
      <c r="BW84" s="180" t="str">
        <f t="shared" si="76"/>
        <v/>
      </c>
      <c r="BX84" s="180">
        <v>0</v>
      </c>
      <c r="BY84" s="201" t="str">
        <f>'LOD &amp; Field blanks'!$M$3</f>
        <v/>
      </c>
      <c r="BZ84" s="201" t="str">
        <f t="shared" si="77"/>
        <v/>
      </c>
      <c r="CA84" s="195" t="str">
        <f t="shared" si="78"/>
        <v/>
      </c>
      <c r="CB84" s="196" t="str">
        <f t="shared" si="79"/>
        <v/>
      </c>
      <c r="CC84" s="204" t="str">
        <f t="shared" si="80"/>
        <v/>
      </c>
      <c r="CD84" s="200" t="str">
        <f t="shared" si="81"/>
        <v>TRUE</v>
      </c>
      <c r="CE84" s="209" t="str">
        <f>'LOD &amp; Field blanks'!$M$4</f>
        <v/>
      </c>
      <c r="CF84" s="210" t="str">
        <f t="shared" si="82"/>
        <v/>
      </c>
      <c r="CG84" s="211" t="str">
        <f t="shared" si="83"/>
        <v/>
      </c>
      <c r="CH84" s="209" t="str">
        <f t="shared" si="84"/>
        <v>TRUE</v>
      </c>
      <c r="CI84" s="220" t="str">
        <f>'LOD &amp; Field blanks'!$M$5</f>
        <v/>
      </c>
      <c r="CJ84" s="221" t="str">
        <f t="shared" si="85"/>
        <v/>
      </c>
      <c r="CK84" s="222" t="str">
        <f t="shared" si="86"/>
        <v/>
      </c>
      <c r="CL84" s="220" t="str">
        <f t="shared" si="87"/>
        <v>TRUE</v>
      </c>
      <c r="CM84" s="226" t="str">
        <f>'LOD &amp; Field blanks'!$M$6</f>
        <v/>
      </c>
      <c r="CN84" s="227" t="str">
        <f t="shared" si="88"/>
        <v/>
      </c>
      <c r="CO84" s="228" t="str">
        <f t="shared" si="89"/>
        <v/>
      </c>
      <c r="CP84" s="226" t="str">
        <f t="shared" si="90"/>
        <v>TRUE</v>
      </c>
    </row>
    <row r="85" spans="1:94" s="62" customFormat="1" ht="45.75" customHeight="1" x14ac:dyDescent="0.2">
      <c r="A85" s="33"/>
      <c r="B85" s="145" t="str">
        <f t="shared" si="60"/>
        <v/>
      </c>
      <c r="C85" s="33"/>
      <c r="D85" s="145" t="str">
        <f t="shared" si="93"/>
        <v/>
      </c>
      <c r="E85" s="35"/>
      <c r="F85" s="22"/>
      <c r="G85" s="30"/>
      <c r="H85" s="30"/>
      <c r="I85" s="130"/>
      <c r="J85" s="176"/>
      <c r="K85" s="176"/>
      <c r="L85" s="176"/>
      <c r="M85" s="132"/>
      <c r="N85" s="33"/>
      <c r="O85" s="33"/>
      <c r="P85" s="26"/>
      <c r="Q85" s="34"/>
      <c r="R85" s="132"/>
      <c r="S85" s="24"/>
      <c r="T85" s="38"/>
      <c r="U85" s="40"/>
      <c r="V85" s="40"/>
      <c r="W85" s="13" t="str">
        <f t="shared" si="61"/>
        <v/>
      </c>
      <c r="X85" s="14" t="str">
        <f t="shared" si="62"/>
        <v/>
      </c>
      <c r="Y85" s="40"/>
      <c r="Z85" s="40"/>
      <c r="AA85" s="13" t="str">
        <f t="shared" si="94"/>
        <v/>
      </c>
      <c r="AB85" s="41"/>
      <c r="AC85" s="41"/>
      <c r="AD85" s="17" t="str">
        <f t="shared" si="91"/>
        <v/>
      </c>
      <c r="AE85" s="15" t="str">
        <f t="shared" si="92"/>
        <v/>
      </c>
      <c r="AF85" s="60" t="str">
        <f t="shared" si="52"/>
        <v/>
      </c>
      <c r="AG85" s="52" t="str">
        <f t="shared" si="53"/>
        <v/>
      </c>
      <c r="AH85" s="40"/>
      <c r="AI85" s="51"/>
      <c r="AJ85" s="50" t="str">
        <f t="shared" si="63"/>
        <v/>
      </c>
      <c r="AK85" s="60" t="str">
        <f t="shared" si="54"/>
        <v/>
      </c>
      <c r="AL85" s="61" t="str">
        <f t="shared" si="64"/>
        <v/>
      </c>
      <c r="AM85" s="52" t="str">
        <f t="shared" si="55"/>
        <v/>
      </c>
      <c r="AN85" s="40"/>
      <c r="AO85" s="51"/>
      <c r="AP85" s="50" t="str">
        <f t="shared" si="65"/>
        <v/>
      </c>
      <c r="AQ85" s="60" t="str">
        <f t="shared" si="56"/>
        <v/>
      </c>
      <c r="AR85" s="61" t="str">
        <f t="shared" si="66"/>
        <v/>
      </c>
      <c r="AS85" s="52" t="str">
        <f t="shared" si="57"/>
        <v/>
      </c>
      <c r="AT85" s="40"/>
      <c r="AU85" s="51"/>
      <c r="AV85" s="50" t="str">
        <f t="shared" si="67"/>
        <v/>
      </c>
      <c r="AW85" s="60" t="str">
        <f t="shared" si="58"/>
        <v/>
      </c>
      <c r="AX85" s="61" t="str">
        <f t="shared" si="68"/>
        <v/>
      </c>
      <c r="AY85" s="52" t="str">
        <f t="shared" si="59"/>
        <v/>
      </c>
      <c r="AZ85" s="297"/>
      <c r="BA85" s="36"/>
      <c r="BB85" s="36"/>
      <c r="BC85" s="36"/>
      <c r="BD85" s="169" t="str">
        <f t="shared" si="69"/>
        <v/>
      </c>
      <c r="BE85" s="260" t="str">
        <f t="shared" si="70"/>
        <v/>
      </c>
      <c r="BF85" s="260" t="str">
        <f t="shared" si="71"/>
        <v/>
      </c>
      <c r="BG85" s="260" t="str">
        <f t="shared" si="72"/>
        <v/>
      </c>
      <c r="BH85" s="260" t="str">
        <f t="shared" si="73"/>
        <v/>
      </c>
      <c r="BI85" s="297"/>
      <c r="BJ85" s="297"/>
      <c r="BN85" s="153" t="e">
        <f>VLOOKUP(A85,'NEPSI sectors'!$A$1:$B$18,2,FALSE)</f>
        <v>#N/A</v>
      </c>
      <c r="BO85" s="164" t="e">
        <f>VLOOKUP(C85,Countries!$A$1:'Countries'!$B$51,2,FALSE)</f>
        <v>#N/A</v>
      </c>
      <c r="BP85" s="153" t="str">
        <f>IF(OR('LOD &amp; Field blanks'!$F$3="no",W85=""),"0",'LOD &amp; Field blanks'!$F$53)</f>
        <v>0</v>
      </c>
      <c r="BQ85" s="153" t="str">
        <f>IF(OR('LOD &amp; Field blanks'!$F$3="no",AI85=""),"0",'LOD &amp; Field blanks'!$H$53)</f>
        <v>0</v>
      </c>
      <c r="BR85" s="153" t="str">
        <f>IF(OR('LOD &amp; Field blanks'!$F$3="no",AO85=""),"0",'LOD &amp; Field blanks'!$I$53)</f>
        <v>0</v>
      </c>
      <c r="BS85" s="153" t="str">
        <f>IF(OR('LOD &amp; Field blanks'!$F$3="no",AU85=""),"0",'LOD &amp; Field blanks'!$J$53)</f>
        <v>0</v>
      </c>
      <c r="BT85" s="153" t="e">
        <f>VLOOKUP('Collection sheet'!BC85,RPE!$A$2:$B$14,2,FALSE)</f>
        <v>#N/A</v>
      </c>
      <c r="BU85" s="180" t="str">
        <f t="shared" si="74"/>
        <v/>
      </c>
      <c r="BV85" s="180" t="str">
        <f t="shared" si="75"/>
        <v/>
      </c>
      <c r="BW85" s="180" t="str">
        <f t="shared" si="76"/>
        <v/>
      </c>
      <c r="BX85" s="180">
        <v>0</v>
      </c>
      <c r="BY85" s="201" t="str">
        <f>'LOD &amp; Field blanks'!$M$3</f>
        <v/>
      </c>
      <c r="BZ85" s="201" t="str">
        <f t="shared" si="77"/>
        <v/>
      </c>
      <c r="CA85" s="195" t="str">
        <f t="shared" si="78"/>
        <v/>
      </c>
      <c r="CB85" s="196" t="str">
        <f t="shared" si="79"/>
        <v/>
      </c>
      <c r="CC85" s="204" t="str">
        <f t="shared" si="80"/>
        <v/>
      </c>
      <c r="CD85" s="200" t="str">
        <f t="shared" si="81"/>
        <v>TRUE</v>
      </c>
      <c r="CE85" s="209" t="str">
        <f>'LOD &amp; Field blanks'!$M$4</f>
        <v/>
      </c>
      <c r="CF85" s="210" t="str">
        <f t="shared" si="82"/>
        <v/>
      </c>
      <c r="CG85" s="211" t="str">
        <f t="shared" si="83"/>
        <v/>
      </c>
      <c r="CH85" s="209" t="str">
        <f t="shared" si="84"/>
        <v>TRUE</v>
      </c>
      <c r="CI85" s="220" t="str">
        <f>'LOD &amp; Field blanks'!$M$5</f>
        <v/>
      </c>
      <c r="CJ85" s="221" t="str">
        <f t="shared" si="85"/>
        <v/>
      </c>
      <c r="CK85" s="222" t="str">
        <f t="shared" si="86"/>
        <v/>
      </c>
      <c r="CL85" s="220" t="str">
        <f t="shared" si="87"/>
        <v>TRUE</v>
      </c>
      <c r="CM85" s="226" t="str">
        <f>'LOD &amp; Field blanks'!$M$6</f>
        <v/>
      </c>
      <c r="CN85" s="227" t="str">
        <f t="shared" si="88"/>
        <v/>
      </c>
      <c r="CO85" s="228" t="str">
        <f t="shared" si="89"/>
        <v/>
      </c>
      <c r="CP85" s="226" t="str">
        <f t="shared" si="90"/>
        <v>TRUE</v>
      </c>
    </row>
    <row r="86" spans="1:94" s="62" customFormat="1" ht="45.75" customHeight="1" x14ac:dyDescent="0.2">
      <c r="A86" s="33"/>
      <c r="B86" s="145" t="str">
        <f t="shared" si="60"/>
        <v/>
      </c>
      <c r="C86" s="33"/>
      <c r="D86" s="145" t="str">
        <f t="shared" si="93"/>
        <v/>
      </c>
      <c r="E86" s="35"/>
      <c r="F86" s="22"/>
      <c r="G86" s="30"/>
      <c r="H86" s="30"/>
      <c r="I86" s="130"/>
      <c r="J86" s="176"/>
      <c r="K86" s="176"/>
      <c r="L86" s="176"/>
      <c r="M86" s="132"/>
      <c r="N86" s="33"/>
      <c r="O86" s="33"/>
      <c r="P86" s="26"/>
      <c r="Q86" s="34"/>
      <c r="R86" s="132"/>
      <c r="S86" s="24"/>
      <c r="T86" s="38"/>
      <c r="U86" s="40"/>
      <c r="V86" s="40"/>
      <c r="W86" s="13" t="str">
        <f t="shared" si="61"/>
        <v/>
      </c>
      <c r="X86" s="14" t="str">
        <f t="shared" si="62"/>
        <v/>
      </c>
      <c r="Y86" s="40"/>
      <c r="Z86" s="40"/>
      <c r="AA86" s="13" t="str">
        <f t="shared" si="94"/>
        <v/>
      </c>
      <c r="AB86" s="41"/>
      <c r="AC86" s="41"/>
      <c r="AD86" s="17" t="str">
        <f t="shared" si="91"/>
        <v/>
      </c>
      <c r="AE86" s="15" t="str">
        <f t="shared" si="92"/>
        <v/>
      </c>
      <c r="AF86" s="60" t="str">
        <f t="shared" si="52"/>
        <v/>
      </c>
      <c r="AG86" s="52" t="str">
        <f t="shared" si="53"/>
        <v/>
      </c>
      <c r="AH86" s="40"/>
      <c r="AI86" s="51"/>
      <c r="AJ86" s="50" t="str">
        <f t="shared" si="63"/>
        <v/>
      </c>
      <c r="AK86" s="60" t="str">
        <f t="shared" si="54"/>
        <v/>
      </c>
      <c r="AL86" s="61" t="str">
        <f t="shared" si="64"/>
        <v/>
      </c>
      <c r="AM86" s="52" t="str">
        <f t="shared" si="55"/>
        <v/>
      </c>
      <c r="AN86" s="40"/>
      <c r="AO86" s="51"/>
      <c r="AP86" s="50" t="str">
        <f t="shared" si="65"/>
        <v/>
      </c>
      <c r="AQ86" s="60" t="str">
        <f t="shared" si="56"/>
        <v/>
      </c>
      <c r="AR86" s="61" t="str">
        <f t="shared" si="66"/>
        <v/>
      </c>
      <c r="AS86" s="52" t="str">
        <f t="shared" si="57"/>
        <v/>
      </c>
      <c r="AT86" s="40"/>
      <c r="AU86" s="51"/>
      <c r="AV86" s="50" t="str">
        <f t="shared" si="67"/>
        <v/>
      </c>
      <c r="AW86" s="60" t="str">
        <f t="shared" si="58"/>
        <v/>
      </c>
      <c r="AX86" s="61" t="str">
        <f t="shared" si="68"/>
        <v/>
      </c>
      <c r="AY86" s="52" t="str">
        <f t="shared" si="59"/>
        <v/>
      </c>
      <c r="AZ86" s="297"/>
      <c r="BA86" s="36"/>
      <c r="BB86" s="36"/>
      <c r="BC86" s="36"/>
      <c r="BD86" s="169" t="str">
        <f t="shared" si="69"/>
        <v/>
      </c>
      <c r="BE86" s="260" t="str">
        <f t="shared" si="70"/>
        <v/>
      </c>
      <c r="BF86" s="260" t="str">
        <f t="shared" si="71"/>
        <v/>
      </c>
      <c r="BG86" s="260" t="str">
        <f t="shared" si="72"/>
        <v/>
      </c>
      <c r="BH86" s="260" t="str">
        <f t="shared" si="73"/>
        <v/>
      </c>
      <c r="BI86" s="297"/>
      <c r="BJ86" s="297"/>
      <c r="BN86" s="153" t="e">
        <f>VLOOKUP(A86,'NEPSI sectors'!$A$1:$B$18,2,FALSE)</f>
        <v>#N/A</v>
      </c>
      <c r="BO86" s="164" t="e">
        <f>VLOOKUP(C86,Countries!$A$1:'Countries'!$B$51,2,FALSE)</f>
        <v>#N/A</v>
      </c>
      <c r="BP86" s="153" t="str">
        <f>IF(OR('LOD &amp; Field blanks'!$F$3="no",W86=""),"0",'LOD &amp; Field blanks'!$F$53)</f>
        <v>0</v>
      </c>
      <c r="BQ86" s="153" t="str">
        <f>IF(OR('LOD &amp; Field blanks'!$F$3="no",AI86=""),"0",'LOD &amp; Field blanks'!$H$53)</f>
        <v>0</v>
      </c>
      <c r="BR86" s="153" t="str">
        <f>IF(OR('LOD &amp; Field blanks'!$F$3="no",AO86=""),"0",'LOD &amp; Field blanks'!$I$53)</f>
        <v>0</v>
      </c>
      <c r="BS86" s="153" t="str">
        <f>IF(OR('LOD &amp; Field blanks'!$F$3="no",AU86=""),"0",'LOD &amp; Field blanks'!$J$53)</f>
        <v>0</v>
      </c>
      <c r="BT86" s="153" t="e">
        <f>VLOOKUP('Collection sheet'!BC86,RPE!$A$2:$B$14,2,FALSE)</f>
        <v>#N/A</v>
      </c>
      <c r="BU86" s="180" t="str">
        <f t="shared" si="74"/>
        <v/>
      </c>
      <c r="BV86" s="180" t="str">
        <f t="shared" si="75"/>
        <v/>
      </c>
      <c r="BW86" s="180" t="str">
        <f t="shared" si="76"/>
        <v/>
      </c>
      <c r="BX86" s="180">
        <v>0</v>
      </c>
      <c r="BY86" s="201" t="str">
        <f>'LOD &amp; Field blanks'!$M$3</f>
        <v/>
      </c>
      <c r="BZ86" s="201" t="str">
        <f t="shared" si="77"/>
        <v/>
      </c>
      <c r="CA86" s="195" t="str">
        <f t="shared" si="78"/>
        <v/>
      </c>
      <c r="CB86" s="196" t="str">
        <f t="shared" si="79"/>
        <v/>
      </c>
      <c r="CC86" s="204" t="str">
        <f t="shared" si="80"/>
        <v/>
      </c>
      <c r="CD86" s="200" t="str">
        <f t="shared" si="81"/>
        <v>TRUE</v>
      </c>
      <c r="CE86" s="209" t="str">
        <f>'LOD &amp; Field blanks'!$M$4</f>
        <v/>
      </c>
      <c r="CF86" s="210" t="str">
        <f t="shared" si="82"/>
        <v/>
      </c>
      <c r="CG86" s="211" t="str">
        <f t="shared" si="83"/>
        <v/>
      </c>
      <c r="CH86" s="209" t="str">
        <f t="shared" si="84"/>
        <v>TRUE</v>
      </c>
      <c r="CI86" s="220" t="str">
        <f>'LOD &amp; Field blanks'!$M$5</f>
        <v/>
      </c>
      <c r="CJ86" s="221" t="str">
        <f t="shared" si="85"/>
        <v/>
      </c>
      <c r="CK86" s="222" t="str">
        <f t="shared" si="86"/>
        <v/>
      </c>
      <c r="CL86" s="220" t="str">
        <f t="shared" si="87"/>
        <v>TRUE</v>
      </c>
      <c r="CM86" s="226" t="str">
        <f>'LOD &amp; Field blanks'!$M$6</f>
        <v/>
      </c>
      <c r="CN86" s="227" t="str">
        <f t="shared" si="88"/>
        <v/>
      </c>
      <c r="CO86" s="228" t="str">
        <f t="shared" si="89"/>
        <v/>
      </c>
      <c r="CP86" s="226" t="str">
        <f t="shared" si="90"/>
        <v>TRUE</v>
      </c>
    </row>
    <row r="87" spans="1:94" s="62" customFormat="1" ht="45.75" customHeight="1" x14ac:dyDescent="0.2">
      <c r="A87" s="33"/>
      <c r="B87" s="145" t="str">
        <f t="shared" si="60"/>
        <v/>
      </c>
      <c r="C87" s="33"/>
      <c r="D87" s="145" t="str">
        <f t="shared" si="93"/>
        <v/>
      </c>
      <c r="E87" s="35"/>
      <c r="F87" s="22"/>
      <c r="G87" s="30"/>
      <c r="H87" s="30"/>
      <c r="I87" s="130"/>
      <c r="J87" s="176"/>
      <c r="K87" s="176"/>
      <c r="L87" s="176"/>
      <c r="M87" s="132"/>
      <c r="N87" s="33"/>
      <c r="O87" s="33"/>
      <c r="P87" s="26"/>
      <c r="Q87" s="34"/>
      <c r="R87" s="132"/>
      <c r="S87" s="24"/>
      <c r="T87" s="38"/>
      <c r="U87" s="40"/>
      <c r="V87" s="40"/>
      <c r="W87" s="13" t="str">
        <f t="shared" si="61"/>
        <v/>
      </c>
      <c r="X87" s="14" t="str">
        <f t="shared" si="62"/>
        <v/>
      </c>
      <c r="Y87" s="40"/>
      <c r="Z87" s="40"/>
      <c r="AA87" s="13" t="str">
        <f t="shared" si="94"/>
        <v/>
      </c>
      <c r="AB87" s="41"/>
      <c r="AC87" s="41"/>
      <c r="AD87" s="17" t="str">
        <f t="shared" si="91"/>
        <v/>
      </c>
      <c r="AE87" s="15" t="str">
        <f t="shared" si="92"/>
        <v/>
      </c>
      <c r="AF87" s="60" t="str">
        <f t="shared" si="52"/>
        <v/>
      </c>
      <c r="AG87" s="52" t="str">
        <f t="shared" si="53"/>
        <v/>
      </c>
      <c r="AH87" s="40"/>
      <c r="AI87" s="51"/>
      <c r="AJ87" s="50" t="str">
        <f t="shared" si="63"/>
        <v/>
      </c>
      <c r="AK87" s="60" t="str">
        <f t="shared" si="54"/>
        <v/>
      </c>
      <c r="AL87" s="61" t="str">
        <f t="shared" si="64"/>
        <v/>
      </c>
      <c r="AM87" s="52" t="str">
        <f t="shared" si="55"/>
        <v/>
      </c>
      <c r="AN87" s="40"/>
      <c r="AO87" s="51"/>
      <c r="AP87" s="50" t="str">
        <f t="shared" si="65"/>
        <v/>
      </c>
      <c r="AQ87" s="60" t="str">
        <f t="shared" si="56"/>
        <v/>
      </c>
      <c r="AR87" s="61" t="str">
        <f t="shared" si="66"/>
        <v/>
      </c>
      <c r="AS87" s="52" t="str">
        <f t="shared" si="57"/>
        <v/>
      </c>
      <c r="AT87" s="40"/>
      <c r="AU87" s="51"/>
      <c r="AV87" s="50" t="str">
        <f t="shared" si="67"/>
        <v/>
      </c>
      <c r="AW87" s="60" t="str">
        <f t="shared" si="58"/>
        <v/>
      </c>
      <c r="AX87" s="61" t="str">
        <f t="shared" si="68"/>
        <v/>
      </c>
      <c r="AY87" s="52" t="str">
        <f t="shared" si="59"/>
        <v/>
      </c>
      <c r="AZ87" s="297"/>
      <c r="BA87" s="36"/>
      <c r="BB87" s="36"/>
      <c r="BC87" s="36"/>
      <c r="BD87" s="169" t="str">
        <f t="shared" si="69"/>
        <v/>
      </c>
      <c r="BE87" s="260" t="str">
        <f t="shared" si="70"/>
        <v/>
      </c>
      <c r="BF87" s="260" t="str">
        <f t="shared" si="71"/>
        <v/>
      </c>
      <c r="BG87" s="260" t="str">
        <f t="shared" si="72"/>
        <v/>
      </c>
      <c r="BH87" s="260" t="str">
        <f t="shared" si="73"/>
        <v/>
      </c>
      <c r="BI87" s="297"/>
      <c r="BJ87" s="297"/>
      <c r="BN87" s="153" t="e">
        <f>VLOOKUP(A87,'NEPSI sectors'!$A$1:$B$18,2,FALSE)</f>
        <v>#N/A</v>
      </c>
      <c r="BO87" s="164" t="e">
        <f>VLOOKUP(C87,Countries!$A$1:'Countries'!$B$51,2,FALSE)</f>
        <v>#N/A</v>
      </c>
      <c r="BP87" s="153" t="str">
        <f>IF(OR('LOD &amp; Field blanks'!$F$3="no",W87=""),"0",'LOD &amp; Field blanks'!$F$53)</f>
        <v>0</v>
      </c>
      <c r="BQ87" s="153" t="str">
        <f>IF(OR('LOD &amp; Field blanks'!$F$3="no",AI87=""),"0",'LOD &amp; Field blanks'!$H$53)</f>
        <v>0</v>
      </c>
      <c r="BR87" s="153" t="str">
        <f>IF(OR('LOD &amp; Field blanks'!$F$3="no",AO87=""),"0",'LOD &amp; Field blanks'!$I$53)</f>
        <v>0</v>
      </c>
      <c r="BS87" s="153" t="str">
        <f>IF(OR('LOD &amp; Field blanks'!$F$3="no",AU87=""),"0",'LOD &amp; Field blanks'!$J$53)</f>
        <v>0</v>
      </c>
      <c r="BT87" s="153" t="e">
        <f>VLOOKUP('Collection sheet'!BC87,RPE!$A$2:$B$14,2,FALSE)</f>
        <v>#N/A</v>
      </c>
      <c r="BU87" s="180" t="str">
        <f t="shared" si="74"/>
        <v/>
      </c>
      <c r="BV87" s="180" t="str">
        <f t="shared" si="75"/>
        <v/>
      </c>
      <c r="BW87" s="180" t="str">
        <f t="shared" si="76"/>
        <v/>
      </c>
      <c r="BX87" s="180">
        <v>0</v>
      </c>
      <c r="BY87" s="201" t="str">
        <f>'LOD &amp; Field blanks'!$M$3</f>
        <v/>
      </c>
      <c r="BZ87" s="201" t="str">
        <f t="shared" si="77"/>
        <v/>
      </c>
      <c r="CA87" s="195" t="str">
        <f t="shared" si="78"/>
        <v/>
      </c>
      <c r="CB87" s="196" t="str">
        <f t="shared" si="79"/>
        <v/>
      </c>
      <c r="CC87" s="204" t="str">
        <f t="shared" si="80"/>
        <v/>
      </c>
      <c r="CD87" s="200" t="str">
        <f t="shared" si="81"/>
        <v>TRUE</v>
      </c>
      <c r="CE87" s="209" t="str">
        <f>'LOD &amp; Field blanks'!$M$4</f>
        <v/>
      </c>
      <c r="CF87" s="210" t="str">
        <f t="shared" si="82"/>
        <v/>
      </c>
      <c r="CG87" s="211" t="str">
        <f t="shared" si="83"/>
        <v/>
      </c>
      <c r="CH87" s="209" t="str">
        <f t="shared" si="84"/>
        <v>TRUE</v>
      </c>
      <c r="CI87" s="220" t="str">
        <f>'LOD &amp; Field blanks'!$M$5</f>
        <v/>
      </c>
      <c r="CJ87" s="221" t="str">
        <f t="shared" si="85"/>
        <v/>
      </c>
      <c r="CK87" s="222" t="str">
        <f t="shared" si="86"/>
        <v/>
      </c>
      <c r="CL87" s="220" t="str">
        <f t="shared" si="87"/>
        <v>TRUE</v>
      </c>
      <c r="CM87" s="226" t="str">
        <f>'LOD &amp; Field blanks'!$M$6</f>
        <v/>
      </c>
      <c r="CN87" s="227" t="str">
        <f t="shared" si="88"/>
        <v/>
      </c>
      <c r="CO87" s="228" t="str">
        <f t="shared" si="89"/>
        <v/>
      </c>
      <c r="CP87" s="226" t="str">
        <f t="shared" si="90"/>
        <v>TRUE</v>
      </c>
    </row>
    <row r="88" spans="1:94" s="62" customFormat="1" ht="45.75" customHeight="1" x14ac:dyDescent="0.2">
      <c r="A88" s="33"/>
      <c r="B88" s="145" t="str">
        <f t="shared" si="60"/>
        <v/>
      </c>
      <c r="C88" s="33"/>
      <c r="D88" s="145" t="str">
        <f t="shared" si="93"/>
        <v/>
      </c>
      <c r="E88" s="35"/>
      <c r="F88" s="22"/>
      <c r="G88" s="30"/>
      <c r="H88" s="30"/>
      <c r="I88" s="130"/>
      <c r="J88" s="176"/>
      <c r="K88" s="176"/>
      <c r="L88" s="176"/>
      <c r="M88" s="132"/>
      <c r="N88" s="33"/>
      <c r="O88" s="33"/>
      <c r="P88" s="26"/>
      <c r="Q88" s="34"/>
      <c r="R88" s="132"/>
      <c r="S88" s="24"/>
      <c r="T88" s="38"/>
      <c r="U88" s="40"/>
      <c r="V88" s="40"/>
      <c r="W88" s="13" t="str">
        <f t="shared" si="61"/>
        <v/>
      </c>
      <c r="X88" s="14" t="str">
        <f t="shared" si="62"/>
        <v/>
      </c>
      <c r="Y88" s="40"/>
      <c r="Z88" s="40"/>
      <c r="AA88" s="13" t="str">
        <f t="shared" si="94"/>
        <v/>
      </c>
      <c r="AB88" s="41"/>
      <c r="AC88" s="41"/>
      <c r="AD88" s="17" t="str">
        <f t="shared" si="91"/>
        <v/>
      </c>
      <c r="AE88" s="15" t="str">
        <f t="shared" si="92"/>
        <v/>
      </c>
      <c r="AF88" s="60" t="str">
        <f t="shared" si="52"/>
        <v/>
      </c>
      <c r="AG88" s="52" t="str">
        <f t="shared" si="53"/>
        <v/>
      </c>
      <c r="AH88" s="40"/>
      <c r="AI88" s="51"/>
      <c r="AJ88" s="50" t="str">
        <f t="shared" si="63"/>
        <v/>
      </c>
      <c r="AK88" s="60" t="str">
        <f t="shared" si="54"/>
        <v/>
      </c>
      <c r="AL88" s="61" t="str">
        <f t="shared" si="64"/>
        <v/>
      </c>
      <c r="AM88" s="52" t="str">
        <f t="shared" si="55"/>
        <v/>
      </c>
      <c r="AN88" s="40"/>
      <c r="AO88" s="51"/>
      <c r="AP88" s="50" t="str">
        <f t="shared" si="65"/>
        <v/>
      </c>
      <c r="AQ88" s="60" t="str">
        <f t="shared" si="56"/>
        <v/>
      </c>
      <c r="AR88" s="61" t="str">
        <f t="shared" si="66"/>
        <v/>
      </c>
      <c r="AS88" s="52" t="str">
        <f t="shared" si="57"/>
        <v/>
      </c>
      <c r="AT88" s="40"/>
      <c r="AU88" s="51"/>
      <c r="AV88" s="50" t="str">
        <f t="shared" si="67"/>
        <v/>
      </c>
      <c r="AW88" s="60" t="str">
        <f t="shared" si="58"/>
        <v/>
      </c>
      <c r="AX88" s="61" t="str">
        <f t="shared" si="68"/>
        <v/>
      </c>
      <c r="AY88" s="52" t="str">
        <f t="shared" si="59"/>
        <v/>
      </c>
      <c r="AZ88" s="297"/>
      <c r="BA88" s="36"/>
      <c r="BB88" s="36"/>
      <c r="BC88" s="36"/>
      <c r="BD88" s="169" t="str">
        <f t="shared" si="69"/>
        <v/>
      </c>
      <c r="BE88" s="260" t="str">
        <f t="shared" si="70"/>
        <v/>
      </c>
      <c r="BF88" s="260" t="str">
        <f t="shared" si="71"/>
        <v/>
      </c>
      <c r="BG88" s="260" t="str">
        <f t="shared" si="72"/>
        <v/>
      </c>
      <c r="BH88" s="260" t="str">
        <f t="shared" si="73"/>
        <v/>
      </c>
      <c r="BI88" s="297"/>
      <c r="BJ88" s="297"/>
      <c r="BN88" s="153" t="e">
        <f>VLOOKUP(A88,'NEPSI sectors'!$A$1:$B$18,2,FALSE)</f>
        <v>#N/A</v>
      </c>
      <c r="BO88" s="164" t="e">
        <f>VLOOKUP(C88,Countries!$A$1:'Countries'!$B$51,2,FALSE)</f>
        <v>#N/A</v>
      </c>
      <c r="BP88" s="153" t="str">
        <f>IF(OR('LOD &amp; Field blanks'!$F$3="no",W88=""),"0",'LOD &amp; Field blanks'!$F$53)</f>
        <v>0</v>
      </c>
      <c r="BQ88" s="153" t="str">
        <f>IF(OR('LOD &amp; Field blanks'!$F$3="no",AI88=""),"0",'LOD &amp; Field blanks'!$H$53)</f>
        <v>0</v>
      </c>
      <c r="BR88" s="153" t="str">
        <f>IF(OR('LOD &amp; Field blanks'!$F$3="no",AO88=""),"0",'LOD &amp; Field blanks'!$I$53)</f>
        <v>0</v>
      </c>
      <c r="BS88" s="153" t="str">
        <f>IF(OR('LOD &amp; Field blanks'!$F$3="no",AU88=""),"0",'LOD &amp; Field blanks'!$J$53)</f>
        <v>0</v>
      </c>
      <c r="BT88" s="153" t="e">
        <f>VLOOKUP('Collection sheet'!BC88,RPE!$A$2:$B$14,2,FALSE)</f>
        <v>#N/A</v>
      </c>
      <c r="BU88" s="180" t="str">
        <f t="shared" si="74"/>
        <v/>
      </c>
      <c r="BV88" s="180" t="str">
        <f t="shared" si="75"/>
        <v/>
      </c>
      <c r="BW88" s="180" t="str">
        <f t="shared" si="76"/>
        <v/>
      </c>
      <c r="BX88" s="180">
        <v>0</v>
      </c>
      <c r="BY88" s="201" t="str">
        <f>'LOD &amp; Field blanks'!$M$3</f>
        <v/>
      </c>
      <c r="BZ88" s="201" t="str">
        <f t="shared" si="77"/>
        <v/>
      </c>
      <c r="CA88" s="195" t="str">
        <f t="shared" si="78"/>
        <v/>
      </c>
      <c r="CB88" s="196" t="str">
        <f t="shared" si="79"/>
        <v/>
      </c>
      <c r="CC88" s="204" t="str">
        <f t="shared" si="80"/>
        <v/>
      </c>
      <c r="CD88" s="200" t="str">
        <f t="shared" si="81"/>
        <v>TRUE</v>
      </c>
      <c r="CE88" s="209" t="str">
        <f>'LOD &amp; Field blanks'!$M$4</f>
        <v/>
      </c>
      <c r="CF88" s="210" t="str">
        <f t="shared" si="82"/>
        <v/>
      </c>
      <c r="CG88" s="211" t="str">
        <f t="shared" si="83"/>
        <v/>
      </c>
      <c r="CH88" s="209" t="str">
        <f t="shared" si="84"/>
        <v>TRUE</v>
      </c>
      <c r="CI88" s="220" t="str">
        <f>'LOD &amp; Field blanks'!$M$5</f>
        <v/>
      </c>
      <c r="CJ88" s="221" t="str">
        <f t="shared" si="85"/>
        <v/>
      </c>
      <c r="CK88" s="222" t="str">
        <f t="shared" si="86"/>
        <v/>
      </c>
      <c r="CL88" s="220" t="str">
        <f t="shared" si="87"/>
        <v>TRUE</v>
      </c>
      <c r="CM88" s="226" t="str">
        <f>'LOD &amp; Field blanks'!$M$6</f>
        <v/>
      </c>
      <c r="CN88" s="227" t="str">
        <f t="shared" si="88"/>
        <v/>
      </c>
      <c r="CO88" s="228" t="str">
        <f t="shared" si="89"/>
        <v/>
      </c>
      <c r="CP88" s="226" t="str">
        <f t="shared" si="90"/>
        <v>TRUE</v>
      </c>
    </row>
    <row r="89" spans="1:94" s="62" customFormat="1" ht="45.75" customHeight="1" x14ac:dyDescent="0.2">
      <c r="A89" s="108"/>
      <c r="B89" s="145" t="str">
        <f t="shared" si="60"/>
        <v/>
      </c>
      <c r="C89" s="108"/>
      <c r="D89" s="145" t="str">
        <f t="shared" si="93"/>
        <v/>
      </c>
      <c r="E89" s="28"/>
      <c r="F89" s="22"/>
      <c r="G89" s="30"/>
      <c r="H89" s="30"/>
      <c r="I89" s="130"/>
      <c r="J89" s="176"/>
      <c r="K89" s="176"/>
      <c r="L89" s="176"/>
      <c r="M89" s="132"/>
      <c r="N89" s="32"/>
      <c r="O89" s="32"/>
      <c r="P89" s="25"/>
      <c r="Q89" s="34"/>
      <c r="R89" s="132"/>
      <c r="S89" s="24"/>
      <c r="T89" s="38"/>
      <c r="U89" s="40"/>
      <c r="V89" s="40"/>
      <c r="W89" s="13" t="str">
        <f t="shared" si="61"/>
        <v/>
      </c>
      <c r="X89" s="14" t="str">
        <f t="shared" si="62"/>
        <v/>
      </c>
      <c r="Y89" s="40"/>
      <c r="Z89" s="40"/>
      <c r="AA89" s="13" t="str">
        <f t="shared" si="94"/>
        <v/>
      </c>
      <c r="AB89" s="41"/>
      <c r="AC89" s="41"/>
      <c r="AD89" s="17" t="str">
        <f t="shared" si="91"/>
        <v/>
      </c>
      <c r="AE89" s="15" t="str">
        <f t="shared" si="92"/>
        <v/>
      </c>
      <c r="AF89" s="60" t="str">
        <f t="shared" si="52"/>
        <v/>
      </c>
      <c r="AG89" s="52" t="str">
        <f t="shared" si="53"/>
        <v/>
      </c>
      <c r="AH89" s="45"/>
      <c r="AI89" s="51"/>
      <c r="AJ89" s="50" t="str">
        <f t="shared" si="63"/>
        <v/>
      </c>
      <c r="AK89" s="60" t="str">
        <f t="shared" si="54"/>
        <v/>
      </c>
      <c r="AL89" s="61" t="str">
        <f t="shared" si="64"/>
        <v/>
      </c>
      <c r="AM89" s="52" t="str">
        <f t="shared" si="55"/>
        <v/>
      </c>
      <c r="AN89" s="45"/>
      <c r="AO89" s="51"/>
      <c r="AP89" s="50" t="str">
        <f t="shared" si="65"/>
        <v/>
      </c>
      <c r="AQ89" s="60" t="str">
        <f t="shared" si="56"/>
        <v/>
      </c>
      <c r="AR89" s="61" t="str">
        <f t="shared" si="66"/>
        <v/>
      </c>
      <c r="AS89" s="52" t="str">
        <f t="shared" si="57"/>
        <v/>
      </c>
      <c r="AT89" s="45"/>
      <c r="AU89" s="51"/>
      <c r="AV89" s="50" t="str">
        <f t="shared" si="67"/>
        <v/>
      </c>
      <c r="AW89" s="60" t="str">
        <f t="shared" si="58"/>
        <v/>
      </c>
      <c r="AX89" s="61" t="str">
        <f t="shared" si="68"/>
        <v/>
      </c>
      <c r="AY89" s="52" t="str">
        <f t="shared" si="59"/>
        <v/>
      </c>
      <c r="AZ89" s="297"/>
      <c r="BA89" s="36"/>
      <c r="BB89" s="36"/>
      <c r="BC89" s="36"/>
      <c r="BD89" s="169" t="str">
        <f t="shared" si="69"/>
        <v/>
      </c>
      <c r="BE89" s="260" t="str">
        <f t="shared" si="70"/>
        <v/>
      </c>
      <c r="BF89" s="260" t="str">
        <f t="shared" si="71"/>
        <v/>
      </c>
      <c r="BG89" s="260" t="str">
        <f t="shared" si="72"/>
        <v/>
      </c>
      <c r="BH89" s="260" t="str">
        <f t="shared" si="73"/>
        <v/>
      </c>
      <c r="BI89" s="297"/>
      <c r="BJ89" s="297"/>
      <c r="BN89" s="153" t="e">
        <f>VLOOKUP(A89,'NEPSI sectors'!$A$1:$B$18,2,FALSE)</f>
        <v>#N/A</v>
      </c>
      <c r="BO89" s="164" t="e">
        <f>VLOOKUP(C89,Countries!$A$1:'Countries'!$B$51,2,FALSE)</f>
        <v>#N/A</v>
      </c>
      <c r="BP89" s="153" t="str">
        <f>IF(OR('LOD &amp; Field blanks'!$F$3="no",W89=""),"0",'LOD &amp; Field blanks'!$F$53)</f>
        <v>0</v>
      </c>
      <c r="BQ89" s="153" t="str">
        <f>IF(OR('LOD &amp; Field blanks'!$F$3="no",AI89=""),"0",'LOD &amp; Field blanks'!$H$53)</f>
        <v>0</v>
      </c>
      <c r="BR89" s="153" t="str">
        <f>IF(OR('LOD &amp; Field blanks'!$F$3="no",AO89=""),"0",'LOD &amp; Field blanks'!$I$53)</f>
        <v>0</v>
      </c>
      <c r="BS89" s="153" t="str">
        <f>IF(OR('LOD &amp; Field blanks'!$F$3="no",AU89=""),"0",'LOD &amp; Field blanks'!$J$53)</f>
        <v>0</v>
      </c>
      <c r="BT89" s="153" t="e">
        <f>VLOOKUP('Collection sheet'!BC89,RPE!$A$2:$B$14,2,FALSE)</f>
        <v>#N/A</v>
      </c>
      <c r="BU89" s="180" t="str">
        <f t="shared" si="74"/>
        <v/>
      </c>
      <c r="BV89" s="180" t="str">
        <f t="shared" si="75"/>
        <v/>
      </c>
      <c r="BW89" s="180" t="str">
        <f t="shared" si="76"/>
        <v/>
      </c>
      <c r="BX89" s="180">
        <v>0</v>
      </c>
      <c r="BY89" s="201" t="str">
        <f>'LOD &amp; Field blanks'!$M$3</f>
        <v/>
      </c>
      <c r="BZ89" s="201" t="str">
        <f t="shared" si="77"/>
        <v/>
      </c>
      <c r="CA89" s="195" t="str">
        <f t="shared" si="78"/>
        <v/>
      </c>
      <c r="CB89" s="196" t="str">
        <f t="shared" si="79"/>
        <v/>
      </c>
      <c r="CC89" s="204" t="str">
        <f t="shared" si="80"/>
        <v/>
      </c>
      <c r="CD89" s="200" t="str">
        <f t="shared" si="81"/>
        <v>TRUE</v>
      </c>
      <c r="CE89" s="209" t="str">
        <f>'LOD &amp; Field blanks'!$M$4</f>
        <v/>
      </c>
      <c r="CF89" s="210" t="str">
        <f t="shared" si="82"/>
        <v/>
      </c>
      <c r="CG89" s="211" t="str">
        <f t="shared" si="83"/>
        <v/>
      </c>
      <c r="CH89" s="209" t="str">
        <f t="shared" si="84"/>
        <v>TRUE</v>
      </c>
      <c r="CI89" s="220" t="str">
        <f>'LOD &amp; Field blanks'!$M$5</f>
        <v/>
      </c>
      <c r="CJ89" s="221" t="str">
        <f t="shared" si="85"/>
        <v/>
      </c>
      <c r="CK89" s="222" t="str">
        <f t="shared" si="86"/>
        <v/>
      </c>
      <c r="CL89" s="220" t="str">
        <f t="shared" si="87"/>
        <v>TRUE</v>
      </c>
      <c r="CM89" s="226" t="str">
        <f>'LOD &amp; Field blanks'!$M$6</f>
        <v/>
      </c>
      <c r="CN89" s="227" t="str">
        <f t="shared" si="88"/>
        <v/>
      </c>
      <c r="CO89" s="228" t="str">
        <f t="shared" si="89"/>
        <v/>
      </c>
      <c r="CP89" s="226" t="str">
        <f t="shared" si="90"/>
        <v>TRUE</v>
      </c>
    </row>
    <row r="90" spans="1:94" s="62" customFormat="1" ht="45.75" customHeight="1" x14ac:dyDescent="0.2">
      <c r="A90" s="33"/>
      <c r="B90" s="145" t="str">
        <f t="shared" si="60"/>
        <v/>
      </c>
      <c r="C90" s="33"/>
      <c r="D90" s="145" t="str">
        <f t="shared" si="93"/>
        <v/>
      </c>
      <c r="E90" s="35"/>
      <c r="F90" s="22"/>
      <c r="G90" s="30"/>
      <c r="H90" s="30"/>
      <c r="I90" s="130"/>
      <c r="J90" s="176"/>
      <c r="K90" s="176"/>
      <c r="L90" s="176"/>
      <c r="M90" s="132"/>
      <c r="N90" s="33"/>
      <c r="O90" s="33"/>
      <c r="P90" s="26"/>
      <c r="Q90" s="34"/>
      <c r="R90" s="132"/>
      <c r="S90" s="24"/>
      <c r="T90" s="38"/>
      <c r="U90" s="40"/>
      <c r="V90" s="40"/>
      <c r="W90" s="13" t="str">
        <f t="shared" si="61"/>
        <v/>
      </c>
      <c r="X90" s="14" t="str">
        <f t="shared" si="62"/>
        <v/>
      </c>
      <c r="Y90" s="40"/>
      <c r="Z90" s="40"/>
      <c r="AA90" s="13" t="str">
        <f t="shared" si="94"/>
        <v/>
      </c>
      <c r="AB90" s="41"/>
      <c r="AC90" s="41"/>
      <c r="AD90" s="17" t="str">
        <f t="shared" si="91"/>
        <v/>
      </c>
      <c r="AE90" s="15" t="str">
        <f t="shared" si="92"/>
        <v/>
      </c>
      <c r="AF90" s="60" t="str">
        <f t="shared" si="52"/>
        <v/>
      </c>
      <c r="AG90" s="52" t="str">
        <f t="shared" si="53"/>
        <v/>
      </c>
      <c r="AH90" s="45"/>
      <c r="AI90" s="51"/>
      <c r="AJ90" s="50" t="str">
        <f t="shared" si="63"/>
        <v/>
      </c>
      <c r="AK90" s="60" t="str">
        <f t="shared" si="54"/>
        <v/>
      </c>
      <c r="AL90" s="61" t="str">
        <f t="shared" si="64"/>
        <v/>
      </c>
      <c r="AM90" s="52" t="str">
        <f t="shared" si="55"/>
        <v/>
      </c>
      <c r="AN90" s="45"/>
      <c r="AO90" s="51"/>
      <c r="AP90" s="50" t="str">
        <f t="shared" si="65"/>
        <v/>
      </c>
      <c r="AQ90" s="60" t="str">
        <f t="shared" si="56"/>
        <v/>
      </c>
      <c r="AR90" s="61" t="str">
        <f t="shared" si="66"/>
        <v/>
      </c>
      <c r="AS90" s="52" t="str">
        <f t="shared" si="57"/>
        <v/>
      </c>
      <c r="AT90" s="45"/>
      <c r="AU90" s="51"/>
      <c r="AV90" s="50" t="str">
        <f t="shared" si="67"/>
        <v/>
      </c>
      <c r="AW90" s="60" t="str">
        <f t="shared" si="58"/>
        <v/>
      </c>
      <c r="AX90" s="61" t="str">
        <f t="shared" si="68"/>
        <v/>
      </c>
      <c r="AY90" s="52" t="str">
        <f t="shared" si="59"/>
        <v/>
      </c>
      <c r="AZ90" s="297"/>
      <c r="BA90" s="36"/>
      <c r="BB90" s="36"/>
      <c r="BC90" s="36"/>
      <c r="BD90" s="169" t="str">
        <f t="shared" si="69"/>
        <v/>
      </c>
      <c r="BE90" s="260" t="str">
        <f t="shared" si="70"/>
        <v/>
      </c>
      <c r="BF90" s="260" t="str">
        <f t="shared" si="71"/>
        <v/>
      </c>
      <c r="BG90" s="260" t="str">
        <f t="shared" si="72"/>
        <v/>
      </c>
      <c r="BH90" s="260" t="str">
        <f t="shared" si="73"/>
        <v/>
      </c>
      <c r="BI90" s="297"/>
      <c r="BJ90" s="297"/>
      <c r="BN90" s="153" t="e">
        <f>VLOOKUP(A90,'NEPSI sectors'!$A$1:$B$18,2,FALSE)</f>
        <v>#N/A</v>
      </c>
      <c r="BO90" s="164" t="e">
        <f>VLOOKUP(C90,Countries!$A$1:'Countries'!$B$51,2,FALSE)</f>
        <v>#N/A</v>
      </c>
      <c r="BP90" s="153" t="str">
        <f>IF(OR('LOD &amp; Field blanks'!$F$3="no",W90=""),"0",'LOD &amp; Field blanks'!$F$53)</f>
        <v>0</v>
      </c>
      <c r="BQ90" s="153" t="str">
        <f>IF(OR('LOD &amp; Field blanks'!$F$3="no",AI90=""),"0",'LOD &amp; Field blanks'!$H$53)</f>
        <v>0</v>
      </c>
      <c r="BR90" s="153" t="str">
        <f>IF(OR('LOD &amp; Field blanks'!$F$3="no",AO90=""),"0",'LOD &amp; Field blanks'!$I$53)</f>
        <v>0</v>
      </c>
      <c r="BS90" s="153" t="str">
        <f>IF(OR('LOD &amp; Field blanks'!$F$3="no",AU90=""),"0",'LOD &amp; Field blanks'!$J$53)</f>
        <v>0</v>
      </c>
      <c r="BT90" s="153" t="e">
        <f>VLOOKUP('Collection sheet'!BC90,RPE!$A$2:$B$14,2,FALSE)</f>
        <v>#N/A</v>
      </c>
      <c r="BU90" s="180" t="str">
        <f t="shared" si="74"/>
        <v/>
      </c>
      <c r="BV90" s="180" t="str">
        <f t="shared" si="75"/>
        <v/>
      </c>
      <c r="BW90" s="180" t="str">
        <f t="shared" si="76"/>
        <v/>
      </c>
      <c r="BX90" s="180">
        <v>0</v>
      </c>
      <c r="BY90" s="201" t="str">
        <f>'LOD &amp; Field blanks'!$M$3</f>
        <v/>
      </c>
      <c r="BZ90" s="201" t="str">
        <f t="shared" si="77"/>
        <v/>
      </c>
      <c r="CA90" s="195" t="str">
        <f t="shared" si="78"/>
        <v/>
      </c>
      <c r="CB90" s="196" t="str">
        <f t="shared" si="79"/>
        <v/>
      </c>
      <c r="CC90" s="204" t="str">
        <f t="shared" si="80"/>
        <v/>
      </c>
      <c r="CD90" s="200" t="str">
        <f t="shared" si="81"/>
        <v>TRUE</v>
      </c>
      <c r="CE90" s="209" t="str">
        <f>'LOD &amp; Field blanks'!$M$4</f>
        <v/>
      </c>
      <c r="CF90" s="210" t="str">
        <f t="shared" si="82"/>
        <v/>
      </c>
      <c r="CG90" s="211" t="str">
        <f t="shared" si="83"/>
        <v/>
      </c>
      <c r="CH90" s="209" t="str">
        <f t="shared" si="84"/>
        <v>TRUE</v>
      </c>
      <c r="CI90" s="220" t="str">
        <f>'LOD &amp; Field blanks'!$M$5</f>
        <v/>
      </c>
      <c r="CJ90" s="221" t="str">
        <f t="shared" si="85"/>
        <v/>
      </c>
      <c r="CK90" s="222" t="str">
        <f t="shared" si="86"/>
        <v/>
      </c>
      <c r="CL90" s="220" t="str">
        <f t="shared" si="87"/>
        <v>TRUE</v>
      </c>
      <c r="CM90" s="226" t="str">
        <f>'LOD &amp; Field blanks'!$M$6</f>
        <v/>
      </c>
      <c r="CN90" s="227" t="str">
        <f t="shared" si="88"/>
        <v/>
      </c>
      <c r="CO90" s="228" t="str">
        <f t="shared" si="89"/>
        <v/>
      </c>
      <c r="CP90" s="226" t="str">
        <f t="shared" si="90"/>
        <v>TRUE</v>
      </c>
    </row>
    <row r="91" spans="1:94" s="62" customFormat="1" ht="45.75" customHeight="1" x14ac:dyDescent="0.2">
      <c r="A91" s="33"/>
      <c r="B91" s="145" t="str">
        <f t="shared" si="60"/>
        <v/>
      </c>
      <c r="C91" s="33"/>
      <c r="D91" s="145" t="str">
        <f t="shared" si="93"/>
        <v/>
      </c>
      <c r="E91" s="35"/>
      <c r="F91" s="22"/>
      <c r="G91" s="30"/>
      <c r="H91" s="30"/>
      <c r="I91" s="130"/>
      <c r="J91" s="176"/>
      <c r="K91" s="176"/>
      <c r="L91" s="176"/>
      <c r="M91" s="132"/>
      <c r="N91" s="33"/>
      <c r="O91" s="33"/>
      <c r="P91" s="26"/>
      <c r="Q91" s="34"/>
      <c r="R91" s="132"/>
      <c r="S91" s="24"/>
      <c r="T91" s="38"/>
      <c r="U91" s="40"/>
      <c r="V91" s="40"/>
      <c r="W91" s="13" t="str">
        <f t="shared" si="61"/>
        <v/>
      </c>
      <c r="X91" s="14" t="str">
        <f t="shared" si="62"/>
        <v/>
      </c>
      <c r="Y91" s="40"/>
      <c r="Z91" s="40"/>
      <c r="AA91" s="13" t="str">
        <f t="shared" si="94"/>
        <v/>
      </c>
      <c r="AB91" s="41"/>
      <c r="AC91" s="41"/>
      <c r="AD91" s="17" t="str">
        <f t="shared" si="91"/>
        <v/>
      </c>
      <c r="AE91" s="15" t="str">
        <f t="shared" si="92"/>
        <v/>
      </c>
      <c r="AF91" s="60" t="str">
        <f t="shared" si="52"/>
        <v/>
      </c>
      <c r="AG91" s="52" t="str">
        <f t="shared" si="53"/>
        <v/>
      </c>
      <c r="AH91" s="45"/>
      <c r="AI91" s="51"/>
      <c r="AJ91" s="50" t="str">
        <f t="shared" si="63"/>
        <v/>
      </c>
      <c r="AK91" s="60" t="str">
        <f t="shared" si="54"/>
        <v/>
      </c>
      <c r="AL91" s="61" t="str">
        <f t="shared" si="64"/>
        <v/>
      </c>
      <c r="AM91" s="52" t="str">
        <f t="shared" si="55"/>
        <v/>
      </c>
      <c r="AN91" s="45"/>
      <c r="AO91" s="51"/>
      <c r="AP91" s="50" t="str">
        <f t="shared" si="65"/>
        <v/>
      </c>
      <c r="AQ91" s="60" t="str">
        <f t="shared" si="56"/>
        <v/>
      </c>
      <c r="AR91" s="61" t="str">
        <f t="shared" si="66"/>
        <v/>
      </c>
      <c r="AS91" s="52" t="str">
        <f t="shared" si="57"/>
        <v/>
      </c>
      <c r="AT91" s="45"/>
      <c r="AU91" s="51"/>
      <c r="AV91" s="50" t="str">
        <f t="shared" si="67"/>
        <v/>
      </c>
      <c r="AW91" s="60" t="str">
        <f t="shared" si="58"/>
        <v/>
      </c>
      <c r="AX91" s="61" t="str">
        <f t="shared" si="68"/>
        <v/>
      </c>
      <c r="AY91" s="52" t="str">
        <f t="shared" si="59"/>
        <v/>
      </c>
      <c r="AZ91" s="297"/>
      <c r="BA91" s="36"/>
      <c r="BB91" s="36"/>
      <c r="BC91" s="36"/>
      <c r="BD91" s="169" t="str">
        <f t="shared" si="69"/>
        <v/>
      </c>
      <c r="BE91" s="260" t="str">
        <f t="shared" si="70"/>
        <v/>
      </c>
      <c r="BF91" s="260" t="str">
        <f t="shared" si="71"/>
        <v/>
      </c>
      <c r="BG91" s="260" t="str">
        <f t="shared" si="72"/>
        <v/>
      </c>
      <c r="BH91" s="260" t="str">
        <f t="shared" si="73"/>
        <v/>
      </c>
      <c r="BI91" s="297"/>
      <c r="BJ91" s="297"/>
      <c r="BN91" s="153" t="e">
        <f>VLOOKUP(A91,'NEPSI sectors'!$A$1:$B$18,2,FALSE)</f>
        <v>#N/A</v>
      </c>
      <c r="BO91" s="164" t="e">
        <f>VLOOKUP(C91,Countries!$A$1:'Countries'!$B$51,2,FALSE)</f>
        <v>#N/A</v>
      </c>
      <c r="BP91" s="153" t="str">
        <f>IF(OR('LOD &amp; Field blanks'!$F$3="no",W91=""),"0",'LOD &amp; Field blanks'!$F$53)</f>
        <v>0</v>
      </c>
      <c r="BQ91" s="153" t="str">
        <f>IF(OR('LOD &amp; Field blanks'!$F$3="no",AI91=""),"0",'LOD &amp; Field blanks'!$H$53)</f>
        <v>0</v>
      </c>
      <c r="BR91" s="153" t="str">
        <f>IF(OR('LOD &amp; Field blanks'!$F$3="no",AO91=""),"0",'LOD &amp; Field blanks'!$I$53)</f>
        <v>0</v>
      </c>
      <c r="BS91" s="153" t="str">
        <f>IF(OR('LOD &amp; Field blanks'!$F$3="no",AU91=""),"0",'LOD &amp; Field blanks'!$J$53)</f>
        <v>0</v>
      </c>
      <c r="BT91" s="153" t="e">
        <f>VLOOKUP('Collection sheet'!BC91,RPE!$A$2:$B$14,2,FALSE)</f>
        <v>#N/A</v>
      </c>
      <c r="BU91" s="180" t="str">
        <f t="shared" si="74"/>
        <v/>
      </c>
      <c r="BV91" s="180" t="str">
        <f t="shared" si="75"/>
        <v/>
      </c>
      <c r="BW91" s="180" t="str">
        <f t="shared" si="76"/>
        <v/>
      </c>
      <c r="BX91" s="180">
        <v>0</v>
      </c>
      <c r="BY91" s="201" t="str">
        <f>'LOD &amp; Field blanks'!$M$3</f>
        <v/>
      </c>
      <c r="BZ91" s="201" t="str">
        <f t="shared" si="77"/>
        <v/>
      </c>
      <c r="CA91" s="195" t="str">
        <f t="shared" si="78"/>
        <v/>
      </c>
      <c r="CB91" s="196" t="str">
        <f t="shared" si="79"/>
        <v/>
      </c>
      <c r="CC91" s="204" t="str">
        <f t="shared" si="80"/>
        <v/>
      </c>
      <c r="CD91" s="200" t="str">
        <f t="shared" si="81"/>
        <v>TRUE</v>
      </c>
      <c r="CE91" s="209" t="str">
        <f>'LOD &amp; Field blanks'!$M$4</f>
        <v/>
      </c>
      <c r="CF91" s="210" t="str">
        <f t="shared" si="82"/>
        <v/>
      </c>
      <c r="CG91" s="211" t="str">
        <f t="shared" si="83"/>
        <v/>
      </c>
      <c r="CH91" s="209" t="str">
        <f t="shared" si="84"/>
        <v>TRUE</v>
      </c>
      <c r="CI91" s="220" t="str">
        <f>'LOD &amp; Field blanks'!$M$5</f>
        <v/>
      </c>
      <c r="CJ91" s="221" t="str">
        <f t="shared" si="85"/>
        <v/>
      </c>
      <c r="CK91" s="222" t="str">
        <f t="shared" si="86"/>
        <v/>
      </c>
      <c r="CL91" s="220" t="str">
        <f t="shared" si="87"/>
        <v>TRUE</v>
      </c>
      <c r="CM91" s="226" t="str">
        <f>'LOD &amp; Field blanks'!$M$6</f>
        <v/>
      </c>
      <c r="CN91" s="227" t="str">
        <f t="shared" si="88"/>
        <v/>
      </c>
      <c r="CO91" s="228" t="str">
        <f t="shared" si="89"/>
        <v/>
      </c>
      <c r="CP91" s="226" t="str">
        <f t="shared" si="90"/>
        <v>TRUE</v>
      </c>
    </row>
    <row r="92" spans="1:94" s="62" customFormat="1" ht="45.75" customHeight="1" x14ac:dyDescent="0.2">
      <c r="A92" s="33"/>
      <c r="B92" s="145" t="str">
        <f t="shared" si="60"/>
        <v/>
      </c>
      <c r="C92" s="33"/>
      <c r="D92" s="145" t="str">
        <f t="shared" si="93"/>
        <v/>
      </c>
      <c r="E92" s="35"/>
      <c r="F92" s="22"/>
      <c r="G92" s="30"/>
      <c r="H92" s="30"/>
      <c r="I92" s="130"/>
      <c r="J92" s="176"/>
      <c r="K92" s="176"/>
      <c r="L92" s="176"/>
      <c r="M92" s="132"/>
      <c r="N92" s="33"/>
      <c r="O92" s="33"/>
      <c r="P92" s="26"/>
      <c r="Q92" s="34"/>
      <c r="R92" s="132"/>
      <c r="S92" s="24"/>
      <c r="T92" s="38"/>
      <c r="U92" s="40"/>
      <c r="V92" s="40"/>
      <c r="W92" s="13" t="str">
        <f t="shared" si="61"/>
        <v/>
      </c>
      <c r="X92" s="14" t="str">
        <f t="shared" si="62"/>
        <v/>
      </c>
      <c r="Y92" s="40"/>
      <c r="Z92" s="40"/>
      <c r="AA92" s="13" t="str">
        <f t="shared" si="94"/>
        <v/>
      </c>
      <c r="AB92" s="41"/>
      <c r="AC92" s="41"/>
      <c r="AD92" s="17" t="str">
        <f t="shared" si="91"/>
        <v/>
      </c>
      <c r="AE92" s="15" t="str">
        <f t="shared" si="92"/>
        <v/>
      </c>
      <c r="AF92" s="60" t="str">
        <f t="shared" si="52"/>
        <v/>
      </c>
      <c r="AG92" s="52" t="str">
        <f t="shared" si="53"/>
        <v/>
      </c>
      <c r="AH92" s="45"/>
      <c r="AI92" s="51"/>
      <c r="AJ92" s="50" t="str">
        <f t="shared" si="63"/>
        <v/>
      </c>
      <c r="AK92" s="60" t="str">
        <f t="shared" si="54"/>
        <v/>
      </c>
      <c r="AL92" s="61" t="str">
        <f t="shared" si="64"/>
        <v/>
      </c>
      <c r="AM92" s="52" t="str">
        <f t="shared" si="55"/>
        <v/>
      </c>
      <c r="AN92" s="45"/>
      <c r="AO92" s="51"/>
      <c r="AP92" s="50" t="str">
        <f t="shared" si="65"/>
        <v/>
      </c>
      <c r="AQ92" s="60" t="str">
        <f t="shared" si="56"/>
        <v/>
      </c>
      <c r="AR92" s="61" t="str">
        <f t="shared" si="66"/>
        <v/>
      </c>
      <c r="AS92" s="52" t="str">
        <f t="shared" si="57"/>
        <v/>
      </c>
      <c r="AT92" s="45"/>
      <c r="AU92" s="51"/>
      <c r="AV92" s="50" t="str">
        <f t="shared" si="67"/>
        <v/>
      </c>
      <c r="AW92" s="60" t="str">
        <f t="shared" si="58"/>
        <v/>
      </c>
      <c r="AX92" s="61" t="str">
        <f t="shared" si="68"/>
        <v/>
      </c>
      <c r="AY92" s="52" t="str">
        <f t="shared" si="59"/>
        <v/>
      </c>
      <c r="AZ92" s="297"/>
      <c r="BA92" s="36"/>
      <c r="BB92" s="36"/>
      <c r="BC92" s="36"/>
      <c r="BD92" s="169" t="str">
        <f t="shared" si="69"/>
        <v/>
      </c>
      <c r="BE92" s="260" t="str">
        <f t="shared" si="70"/>
        <v/>
      </c>
      <c r="BF92" s="260" t="str">
        <f t="shared" si="71"/>
        <v/>
      </c>
      <c r="BG92" s="260" t="str">
        <f t="shared" si="72"/>
        <v/>
      </c>
      <c r="BH92" s="260" t="str">
        <f t="shared" si="73"/>
        <v/>
      </c>
      <c r="BI92" s="297"/>
      <c r="BJ92" s="297"/>
      <c r="BN92" s="153" t="e">
        <f>VLOOKUP(A92,'NEPSI sectors'!$A$1:$B$18,2,FALSE)</f>
        <v>#N/A</v>
      </c>
      <c r="BO92" s="164" t="e">
        <f>VLOOKUP(C92,Countries!$A$1:'Countries'!$B$51,2,FALSE)</f>
        <v>#N/A</v>
      </c>
      <c r="BP92" s="153" t="str">
        <f>IF(OR('LOD &amp; Field blanks'!$F$3="no",W92=""),"0",'LOD &amp; Field blanks'!$F$53)</f>
        <v>0</v>
      </c>
      <c r="BQ92" s="153" t="str">
        <f>IF(OR('LOD &amp; Field blanks'!$F$3="no",AI92=""),"0",'LOD &amp; Field blanks'!$H$53)</f>
        <v>0</v>
      </c>
      <c r="BR92" s="153" t="str">
        <f>IF(OR('LOD &amp; Field blanks'!$F$3="no",AO92=""),"0",'LOD &amp; Field blanks'!$I$53)</f>
        <v>0</v>
      </c>
      <c r="BS92" s="153" t="str">
        <f>IF(OR('LOD &amp; Field blanks'!$F$3="no",AU92=""),"0",'LOD &amp; Field blanks'!$J$53)</f>
        <v>0</v>
      </c>
      <c r="BT92" s="153" t="e">
        <f>VLOOKUP('Collection sheet'!BC92,RPE!$A$2:$B$14,2,FALSE)</f>
        <v>#N/A</v>
      </c>
      <c r="BU92" s="180" t="str">
        <f t="shared" si="74"/>
        <v/>
      </c>
      <c r="BV92" s="180" t="str">
        <f t="shared" si="75"/>
        <v/>
      </c>
      <c r="BW92" s="180" t="str">
        <f t="shared" si="76"/>
        <v/>
      </c>
      <c r="BX92" s="180">
        <v>0</v>
      </c>
      <c r="BY92" s="201" t="str">
        <f>'LOD &amp; Field blanks'!$M$3</f>
        <v/>
      </c>
      <c r="BZ92" s="201" t="str">
        <f t="shared" si="77"/>
        <v/>
      </c>
      <c r="CA92" s="195" t="str">
        <f t="shared" si="78"/>
        <v/>
      </c>
      <c r="CB92" s="196" t="str">
        <f t="shared" si="79"/>
        <v/>
      </c>
      <c r="CC92" s="204" t="str">
        <f t="shared" si="80"/>
        <v/>
      </c>
      <c r="CD92" s="200" t="str">
        <f t="shared" si="81"/>
        <v>TRUE</v>
      </c>
      <c r="CE92" s="209" t="str">
        <f>'LOD &amp; Field blanks'!$M$4</f>
        <v/>
      </c>
      <c r="CF92" s="210" t="str">
        <f t="shared" si="82"/>
        <v/>
      </c>
      <c r="CG92" s="211" t="str">
        <f t="shared" si="83"/>
        <v/>
      </c>
      <c r="CH92" s="209" t="str">
        <f t="shared" si="84"/>
        <v>TRUE</v>
      </c>
      <c r="CI92" s="220" t="str">
        <f>'LOD &amp; Field blanks'!$M$5</f>
        <v/>
      </c>
      <c r="CJ92" s="221" t="str">
        <f t="shared" si="85"/>
        <v/>
      </c>
      <c r="CK92" s="222" t="str">
        <f t="shared" si="86"/>
        <v/>
      </c>
      <c r="CL92" s="220" t="str">
        <f t="shared" si="87"/>
        <v>TRUE</v>
      </c>
      <c r="CM92" s="226" t="str">
        <f>'LOD &amp; Field blanks'!$M$6</f>
        <v/>
      </c>
      <c r="CN92" s="227" t="str">
        <f t="shared" si="88"/>
        <v/>
      </c>
      <c r="CO92" s="228" t="str">
        <f t="shared" si="89"/>
        <v/>
      </c>
      <c r="CP92" s="226" t="str">
        <f t="shared" si="90"/>
        <v>TRUE</v>
      </c>
    </row>
    <row r="93" spans="1:94" s="62" customFormat="1" ht="45.75" customHeight="1" x14ac:dyDescent="0.2">
      <c r="A93" s="33"/>
      <c r="B93" s="145" t="str">
        <f t="shared" si="60"/>
        <v/>
      </c>
      <c r="C93" s="33"/>
      <c r="D93" s="145" t="str">
        <f t="shared" si="93"/>
        <v/>
      </c>
      <c r="E93" s="35"/>
      <c r="F93" s="22"/>
      <c r="G93" s="30"/>
      <c r="H93" s="30"/>
      <c r="I93" s="130"/>
      <c r="J93" s="176"/>
      <c r="K93" s="176"/>
      <c r="L93" s="176"/>
      <c r="M93" s="132"/>
      <c r="N93" s="33"/>
      <c r="O93" s="33"/>
      <c r="P93" s="26"/>
      <c r="Q93" s="34"/>
      <c r="R93" s="132"/>
      <c r="S93" s="24"/>
      <c r="T93" s="38"/>
      <c r="U93" s="40"/>
      <c r="V93" s="40"/>
      <c r="W93" s="13" t="str">
        <f t="shared" si="61"/>
        <v/>
      </c>
      <c r="X93" s="14" t="str">
        <f t="shared" si="62"/>
        <v/>
      </c>
      <c r="Y93" s="40"/>
      <c r="Z93" s="40"/>
      <c r="AA93" s="13" t="str">
        <f t="shared" si="94"/>
        <v/>
      </c>
      <c r="AB93" s="41"/>
      <c r="AC93" s="41"/>
      <c r="AD93" s="17" t="str">
        <f t="shared" si="91"/>
        <v/>
      </c>
      <c r="AE93" s="15" t="str">
        <f t="shared" si="92"/>
        <v/>
      </c>
      <c r="AF93" s="60" t="str">
        <f t="shared" si="52"/>
        <v/>
      </c>
      <c r="AG93" s="52" t="str">
        <f t="shared" si="53"/>
        <v/>
      </c>
      <c r="AH93" s="45"/>
      <c r="AI93" s="51"/>
      <c r="AJ93" s="50" t="str">
        <f t="shared" si="63"/>
        <v/>
      </c>
      <c r="AK93" s="60" t="str">
        <f t="shared" si="54"/>
        <v/>
      </c>
      <c r="AL93" s="61" t="str">
        <f t="shared" si="64"/>
        <v/>
      </c>
      <c r="AM93" s="52" t="str">
        <f t="shared" si="55"/>
        <v/>
      </c>
      <c r="AN93" s="45"/>
      <c r="AO93" s="51"/>
      <c r="AP93" s="50" t="str">
        <f t="shared" si="65"/>
        <v/>
      </c>
      <c r="AQ93" s="60" t="str">
        <f t="shared" si="56"/>
        <v/>
      </c>
      <c r="AR93" s="61" t="str">
        <f t="shared" si="66"/>
        <v/>
      </c>
      <c r="AS93" s="52" t="str">
        <f t="shared" si="57"/>
        <v/>
      </c>
      <c r="AT93" s="45"/>
      <c r="AU93" s="51"/>
      <c r="AV93" s="50" t="str">
        <f t="shared" si="67"/>
        <v/>
      </c>
      <c r="AW93" s="60" t="str">
        <f t="shared" si="58"/>
        <v/>
      </c>
      <c r="AX93" s="61" t="str">
        <f t="shared" si="68"/>
        <v/>
      </c>
      <c r="AY93" s="52" t="str">
        <f t="shared" si="59"/>
        <v/>
      </c>
      <c r="AZ93" s="297"/>
      <c r="BA93" s="36"/>
      <c r="BB93" s="36"/>
      <c r="BC93" s="36"/>
      <c r="BD93" s="169" t="str">
        <f t="shared" si="69"/>
        <v/>
      </c>
      <c r="BE93" s="260" t="str">
        <f t="shared" si="70"/>
        <v/>
      </c>
      <c r="BF93" s="260" t="str">
        <f t="shared" si="71"/>
        <v/>
      </c>
      <c r="BG93" s="260" t="str">
        <f t="shared" si="72"/>
        <v/>
      </c>
      <c r="BH93" s="260" t="str">
        <f t="shared" si="73"/>
        <v/>
      </c>
      <c r="BI93" s="297"/>
      <c r="BJ93" s="297"/>
      <c r="BN93" s="153" t="e">
        <f>VLOOKUP(A93,'NEPSI sectors'!$A$1:$B$18,2,FALSE)</f>
        <v>#N/A</v>
      </c>
      <c r="BO93" s="164" t="e">
        <f>VLOOKUP(C93,Countries!$A$1:'Countries'!$B$51,2,FALSE)</f>
        <v>#N/A</v>
      </c>
      <c r="BP93" s="153" t="str">
        <f>IF(OR('LOD &amp; Field blanks'!$F$3="no",W93=""),"0",'LOD &amp; Field blanks'!$F$53)</f>
        <v>0</v>
      </c>
      <c r="BQ93" s="153" t="str">
        <f>IF(OR('LOD &amp; Field blanks'!$F$3="no",AI93=""),"0",'LOD &amp; Field blanks'!$H$53)</f>
        <v>0</v>
      </c>
      <c r="BR93" s="153" t="str">
        <f>IF(OR('LOD &amp; Field blanks'!$F$3="no",AO93=""),"0",'LOD &amp; Field blanks'!$I$53)</f>
        <v>0</v>
      </c>
      <c r="BS93" s="153" t="str">
        <f>IF(OR('LOD &amp; Field blanks'!$F$3="no",AU93=""),"0",'LOD &amp; Field blanks'!$J$53)</f>
        <v>0</v>
      </c>
      <c r="BT93" s="153" t="e">
        <f>VLOOKUP('Collection sheet'!BC93,RPE!$A$2:$B$14,2,FALSE)</f>
        <v>#N/A</v>
      </c>
      <c r="BU93" s="180" t="str">
        <f t="shared" si="74"/>
        <v/>
      </c>
      <c r="BV93" s="180" t="str">
        <f t="shared" si="75"/>
        <v/>
      </c>
      <c r="BW93" s="180" t="str">
        <f t="shared" si="76"/>
        <v/>
      </c>
      <c r="BX93" s="180">
        <v>0</v>
      </c>
      <c r="BY93" s="201" t="str">
        <f>'LOD &amp; Field blanks'!$M$3</f>
        <v/>
      </c>
      <c r="BZ93" s="201" t="str">
        <f t="shared" si="77"/>
        <v/>
      </c>
      <c r="CA93" s="195" t="str">
        <f t="shared" si="78"/>
        <v/>
      </c>
      <c r="CB93" s="196" t="str">
        <f t="shared" si="79"/>
        <v/>
      </c>
      <c r="CC93" s="204" t="str">
        <f t="shared" si="80"/>
        <v/>
      </c>
      <c r="CD93" s="200" t="str">
        <f t="shared" si="81"/>
        <v>TRUE</v>
      </c>
      <c r="CE93" s="209" t="str">
        <f>'LOD &amp; Field blanks'!$M$4</f>
        <v/>
      </c>
      <c r="CF93" s="210" t="str">
        <f t="shared" si="82"/>
        <v/>
      </c>
      <c r="CG93" s="211" t="str">
        <f t="shared" si="83"/>
        <v/>
      </c>
      <c r="CH93" s="209" t="str">
        <f t="shared" si="84"/>
        <v>TRUE</v>
      </c>
      <c r="CI93" s="220" t="str">
        <f>'LOD &amp; Field blanks'!$M$5</f>
        <v/>
      </c>
      <c r="CJ93" s="221" t="str">
        <f t="shared" si="85"/>
        <v/>
      </c>
      <c r="CK93" s="222" t="str">
        <f t="shared" si="86"/>
        <v/>
      </c>
      <c r="CL93" s="220" t="str">
        <f t="shared" si="87"/>
        <v>TRUE</v>
      </c>
      <c r="CM93" s="226" t="str">
        <f>'LOD &amp; Field blanks'!$M$6</f>
        <v/>
      </c>
      <c r="CN93" s="227" t="str">
        <f t="shared" si="88"/>
        <v/>
      </c>
      <c r="CO93" s="228" t="str">
        <f t="shared" si="89"/>
        <v/>
      </c>
      <c r="CP93" s="226" t="str">
        <f t="shared" si="90"/>
        <v>TRUE</v>
      </c>
    </row>
    <row r="94" spans="1:94" s="62" customFormat="1" ht="45.75" customHeight="1" x14ac:dyDescent="0.2">
      <c r="A94" s="33"/>
      <c r="B94" s="145" t="str">
        <f t="shared" si="60"/>
        <v/>
      </c>
      <c r="C94" s="33"/>
      <c r="D94" s="145" t="str">
        <f t="shared" si="93"/>
        <v/>
      </c>
      <c r="E94" s="35"/>
      <c r="F94" s="22"/>
      <c r="G94" s="30"/>
      <c r="H94" s="30"/>
      <c r="I94" s="130"/>
      <c r="J94" s="176"/>
      <c r="K94" s="176"/>
      <c r="L94" s="176"/>
      <c r="M94" s="132"/>
      <c r="N94" s="33"/>
      <c r="O94" s="33"/>
      <c r="P94" s="26"/>
      <c r="Q94" s="34"/>
      <c r="R94" s="132"/>
      <c r="S94" s="24"/>
      <c r="T94" s="38"/>
      <c r="U94" s="40"/>
      <c r="V94" s="40"/>
      <c r="W94" s="13" t="str">
        <f t="shared" si="61"/>
        <v/>
      </c>
      <c r="X94" s="14" t="str">
        <f t="shared" si="62"/>
        <v/>
      </c>
      <c r="Y94" s="40"/>
      <c r="Z94" s="40"/>
      <c r="AA94" s="13" t="str">
        <f t="shared" si="94"/>
        <v/>
      </c>
      <c r="AB94" s="41"/>
      <c r="AC94" s="41"/>
      <c r="AD94" s="17" t="str">
        <f t="shared" si="91"/>
        <v/>
      </c>
      <c r="AE94" s="15" t="str">
        <f t="shared" si="92"/>
        <v/>
      </c>
      <c r="AF94" s="60" t="str">
        <f t="shared" si="52"/>
        <v/>
      </c>
      <c r="AG94" s="52" t="str">
        <f t="shared" si="53"/>
        <v/>
      </c>
      <c r="AH94" s="45"/>
      <c r="AI94" s="51"/>
      <c r="AJ94" s="50" t="str">
        <f t="shared" si="63"/>
        <v/>
      </c>
      <c r="AK94" s="60" t="str">
        <f t="shared" si="54"/>
        <v/>
      </c>
      <c r="AL94" s="61" t="str">
        <f t="shared" si="64"/>
        <v/>
      </c>
      <c r="AM94" s="52" t="str">
        <f t="shared" si="55"/>
        <v/>
      </c>
      <c r="AN94" s="45"/>
      <c r="AO94" s="51"/>
      <c r="AP94" s="50" t="str">
        <f t="shared" si="65"/>
        <v/>
      </c>
      <c r="AQ94" s="60" t="str">
        <f t="shared" si="56"/>
        <v/>
      </c>
      <c r="AR94" s="61" t="str">
        <f t="shared" si="66"/>
        <v/>
      </c>
      <c r="AS94" s="52" t="str">
        <f t="shared" si="57"/>
        <v/>
      </c>
      <c r="AT94" s="45"/>
      <c r="AU94" s="51"/>
      <c r="AV94" s="50" t="str">
        <f t="shared" si="67"/>
        <v/>
      </c>
      <c r="AW94" s="60" t="str">
        <f t="shared" si="58"/>
        <v/>
      </c>
      <c r="AX94" s="61" t="str">
        <f t="shared" si="68"/>
        <v/>
      </c>
      <c r="AY94" s="52" t="str">
        <f t="shared" si="59"/>
        <v/>
      </c>
      <c r="AZ94" s="297"/>
      <c r="BA94" s="36"/>
      <c r="BB94" s="36"/>
      <c r="BC94" s="36"/>
      <c r="BD94" s="169" t="str">
        <f t="shared" si="69"/>
        <v/>
      </c>
      <c r="BE94" s="260" t="str">
        <f t="shared" si="70"/>
        <v/>
      </c>
      <c r="BF94" s="260" t="str">
        <f t="shared" si="71"/>
        <v/>
      </c>
      <c r="BG94" s="260" t="str">
        <f t="shared" si="72"/>
        <v/>
      </c>
      <c r="BH94" s="260" t="str">
        <f t="shared" si="73"/>
        <v/>
      </c>
      <c r="BI94" s="297"/>
      <c r="BJ94" s="297"/>
      <c r="BN94" s="153" t="e">
        <f>VLOOKUP(A94,'NEPSI sectors'!$A$1:$B$18,2,FALSE)</f>
        <v>#N/A</v>
      </c>
      <c r="BO94" s="164" t="e">
        <f>VLOOKUP(C94,Countries!$A$1:'Countries'!$B$51,2,FALSE)</f>
        <v>#N/A</v>
      </c>
      <c r="BP94" s="153" t="str">
        <f>IF(OR('LOD &amp; Field blanks'!$F$3="no",W94=""),"0",'LOD &amp; Field blanks'!$F$53)</f>
        <v>0</v>
      </c>
      <c r="BQ94" s="153" t="str">
        <f>IF(OR('LOD &amp; Field blanks'!$F$3="no",AI94=""),"0",'LOD &amp; Field blanks'!$H$53)</f>
        <v>0</v>
      </c>
      <c r="BR94" s="153" t="str">
        <f>IF(OR('LOD &amp; Field blanks'!$F$3="no",AO94=""),"0",'LOD &amp; Field blanks'!$I$53)</f>
        <v>0</v>
      </c>
      <c r="BS94" s="153" t="str">
        <f>IF(OR('LOD &amp; Field blanks'!$F$3="no",AU94=""),"0",'LOD &amp; Field blanks'!$J$53)</f>
        <v>0</v>
      </c>
      <c r="BT94" s="153" t="e">
        <f>VLOOKUP('Collection sheet'!BC94,RPE!$A$2:$B$14,2,FALSE)</f>
        <v>#N/A</v>
      </c>
      <c r="BU94" s="180" t="str">
        <f t="shared" si="74"/>
        <v/>
      </c>
      <c r="BV94" s="180" t="str">
        <f t="shared" si="75"/>
        <v/>
      </c>
      <c r="BW94" s="180" t="str">
        <f t="shared" si="76"/>
        <v/>
      </c>
      <c r="BX94" s="180">
        <v>0</v>
      </c>
      <c r="BY94" s="201" t="str">
        <f>'LOD &amp; Field blanks'!$M$3</f>
        <v/>
      </c>
      <c r="BZ94" s="201" t="str">
        <f t="shared" si="77"/>
        <v/>
      </c>
      <c r="CA94" s="195" t="str">
        <f t="shared" si="78"/>
        <v/>
      </c>
      <c r="CB94" s="196" t="str">
        <f t="shared" si="79"/>
        <v/>
      </c>
      <c r="CC94" s="204" t="str">
        <f t="shared" si="80"/>
        <v/>
      </c>
      <c r="CD94" s="200" t="str">
        <f t="shared" si="81"/>
        <v>TRUE</v>
      </c>
      <c r="CE94" s="209" t="str">
        <f>'LOD &amp; Field blanks'!$M$4</f>
        <v/>
      </c>
      <c r="CF94" s="210" t="str">
        <f t="shared" si="82"/>
        <v/>
      </c>
      <c r="CG94" s="211" t="str">
        <f t="shared" si="83"/>
        <v/>
      </c>
      <c r="CH94" s="209" t="str">
        <f t="shared" si="84"/>
        <v>TRUE</v>
      </c>
      <c r="CI94" s="220" t="str">
        <f>'LOD &amp; Field blanks'!$M$5</f>
        <v/>
      </c>
      <c r="CJ94" s="221" t="str">
        <f t="shared" si="85"/>
        <v/>
      </c>
      <c r="CK94" s="222" t="str">
        <f t="shared" si="86"/>
        <v/>
      </c>
      <c r="CL94" s="220" t="str">
        <f t="shared" si="87"/>
        <v>TRUE</v>
      </c>
      <c r="CM94" s="226" t="str">
        <f>'LOD &amp; Field blanks'!$M$6</f>
        <v/>
      </c>
      <c r="CN94" s="227" t="str">
        <f t="shared" si="88"/>
        <v/>
      </c>
      <c r="CO94" s="228" t="str">
        <f t="shared" si="89"/>
        <v/>
      </c>
      <c r="CP94" s="226" t="str">
        <f t="shared" si="90"/>
        <v>TRUE</v>
      </c>
    </row>
    <row r="95" spans="1:94" s="62" customFormat="1" ht="45.75" customHeight="1" x14ac:dyDescent="0.2">
      <c r="A95" s="33"/>
      <c r="B95" s="145" t="str">
        <f t="shared" si="60"/>
        <v/>
      </c>
      <c r="C95" s="33"/>
      <c r="D95" s="145" t="str">
        <f t="shared" si="93"/>
        <v/>
      </c>
      <c r="E95" s="35"/>
      <c r="F95" s="22"/>
      <c r="G95" s="29"/>
      <c r="H95" s="30"/>
      <c r="I95" s="130"/>
      <c r="J95" s="176"/>
      <c r="K95" s="176"/>
      <c r="L95" s="176"/>
      <c r="M95" s="132"/>
      <c r="N95" s="33"/>
      <c r="O95" s="33"/>
      <c r="P95" s="26"/>
      <c r="Q95" s="34"/>
      <c r="R95" s="132"/>
      <c r="S95" s="24"/>
      <c r="T95" s="38"/>
      <c r="U95" s="42"/>
      <c r="V95" s="42"/>
      <c r="W95" s="13" t="str">
        <f t="shared" si="61"/>
        <v/>
      </c>
      <c r="X95" s="14" t="str">
        <f t="shared" si="62"/>
        <v/>
      </c>
      <c r="Y95" s="40"/>
      <c r="Z95" s="40"/>
      <c r="AA95" s="13" t="str">
        <f t="shared" si="94"/>
        <v/>
      </c>
      <c r="AB95" s="41"/>
      <c r="AC95" s="41"/>
      <c r="AD95" s="17" t="str">
        <f t="shared" si="91"/>
        <v/>
      </c>
      <c r="AE95" s="15" t="str">
        <f t="shared" si="92"/>
        <v/>
      </c>
      <c r="AF95" s="60" t="str">
        <f t="shared" si="52"/>
        <v/>
      </c>
      <c r="AG95" s="52" t="str">
        <f t="shared" si="53"/>
        <v/>
      </c>
      <c r="AH95" s="42"/>
      <c r="AI95" s="51"/>
      <c r="AJ95" s="50" t="str">
        <f t="shared" si="63"/>
        <v/>
      </c>
      <c r="AK95" s="60" t="str">
        <f t="shared" si="54"/>
        <v/>
      </c>
      <c r="AL95" s="61" t="str">
        <f t="shared" si="64"/>
        <v/>
      </c>
      <c r="AM95" s="52" t="str">
        <f t="shared" si="55"/>
        <v/>
      </c>
      <c r="AN95" s="42"/>
      <c r="AO95" s="51"/>
      <c r="AP95" s="50" t="str">
        <f t="shared" si="65"/>
        <v/>
      </c>
      <c r="AQ95" s="60" t="str">
        <f t="shared" si="56"/>
        <v/>
      </c>
      <c r="AR95" s="61" t="str">
        <f t="shared" si="66"/>
        <v/>
      </c>
      <c r="AS95" s="52" t="str">
        <f t="shared" si="57"/>
        <v/>
      </c>
      <c r="AT95" s="42"/>
      <c r="AU95" s="51"/>
      <c r="AV95" s="50" t="str">
        <f t="shared" si="67"/>
        <v/>
      </c>
      <c r="AW95" s="60" t="str">
        <f t="shared" si="58"/>
        <v/>
      </c>
      <c r="AX95" s="61" t="str">
        <f t="shared" si="68"/>
        <v/>
      </c>
      <c r="AY95" s="52" t="str">
        <f t="shared" si="59"/>
        <v/>
      </c>
      <c r="AZ95" s="297"/>
      <c r="BA95" s="36"/>
      <c r="BB95" s="36"/>
      <c r="BC95" s="36"/>
      <c r="BD95" s="169" t="str">
        <f t="shared" si="69"/>
        <v/>
      </c>
      <c r="BE95" s="260" t="str">
        <f t="shared" si="70"/>
        <v/>
      </c>
      <c r="BF95" s="260" t="str">
        <f t="shared" si="71"/>
        <v/>
      </c>
      <c r="BG95" s="260" t="str">
        <f t="shared" si="72"/>
        <v/>
      </c>
      <c r="BH95" s="260" t="str">
        <f t="shared" si="73"/>
        <v/>
      </c>
      <c r="BI95" s="297"/>
      <c r="BJ95" s="297"/>
      <c r="BN95" s="153" t="e">
        <f>VLOOKUP(A95,'NEPSI sectors'!$A$1:$B$18,2,FALSE)</f>
        <v>#N/A</v>
      </c>
      <c r="BO95" s="164" t="e">
        <f>VLOOKUP(C95,Countries!$A$1:'Countries'!$B$51,2,FALSE)</f>
        <v>#N/A</v>
      </c>
      <c r="BP95" s="153" t="str">
        <f>IF(OR('LOD &amp; Field blanks'!$F$3="no",W95=""),"0",'LOD &amp; Field blanks'!$F$53)</f>
        <v>0</v>
      </c>
      <c r="BQ95" s="153" t="str">
        <f>IF(OR('LOD &amp; Field blanks'!$F$3="no",AI95=""),"0",'LOD &amp; Field blanks'!$H$53)</f>
        <v>0</v>
      </c>
      <c r="BR95" s="153" t="str">
        <f>IF(OR('LOD &amp; Field blanks'!$F$3="no",AO95=""),"0",'LOD &amp; Field blanks'!$I$53)</f>
        <v>0</v>
      </c>
      <c r="BS95" s="153" t="str">
        <f>IF(OR('LOD &amp; Field blanks'!$F$3="no",AU95=""),"0",'LOD &amp; Field blanks'!$J$53)</f>
        <v>0</v>
      </c>
      <c r="BT95" s="153" t="e">
        <f>VLOOKUP('Collection sheet'!BC95,RPE!$A$2:$B$14,2,FALSE)</f>
        <v>#N/A</v>
      </c>
      <c r="BU95" s="180" t="str">
        <f t="shared" si="74"/>
        <v/>
      </c>
      <c r="BV95" s="180" t="str">
        <f t="shared" si="75"/>
        <v/>
      </c>
      <c r="BW95" s="180" t="str">
        <f t="shared" si="76"/>
        <v/>
      </c>
      <c r="BX95" s="180">
        <v>0</v>
      </c>
      <c r="BY95" s="201" t="str">
        <f>'LOD &amp; Field blanks'!$M$3</f>
        <v/>
      </c>
      <c r="BZ95" s="201" t="str">
        <f t="shared" si="77"/>
        <v/>
      </c>
      <c r="CA95" s="195" t="str">
        <f t="shared" si="78"/>
        <v/>
      </c>
      <c r="CB95" s="196" t="str">
        <f t="shared" si="79"/>
        <v/>
      </c>
      <c r="CC95" s="204" t="str">
        <f t="shared" si="80"/>
        <v/>
      </c>
      <c r="CD95" s="200" t="str">
        <f t="shared" si="81"/>
        <v>TRUE</v>
      </c>
      <c r="CE95" s="209" t="str">
        <f>'LOD &amp; Field blanks'!$M$4</f>
        <v/>
      </c>
      <c r="CF95" s="210" t="str">
        <f t="shared" si="82"/>
        <v/>
      </c>
      <c r="CG95" s="211" t="str">
        <f t="shared" si="83"/>
        <v/>
      </c>
      <c r="CH95" s="209" t="str">
        <f t="shared" si="84"/>
        <v>TRUE</v>
      </c>
      <c r="CI95" s="220" t="str">
        <f>'LOD &amp; Field blanks'!$M$5</f>
        <v/>
      </c>
      <c r="CJ95" s="221" t="str">
        <f t="shared" si="85"/>
        <v/>
      </c>
      <c r="CK95" s="222" t="str">
        <f t="shared" si="86"/>
        <v/>
      </c>
      <c r="CL95" s="220" t="str">
        <f t="shared" si="87"/>
        <v>TRUE</v>
      </c>
      <c r="CM95" s="226" t="str">
        <f>'LOD &amp; Field blanks'!$M$6</f>
        <v/>
      </c>
      <c r="CN95" s="227" t="str">
        <f t="shared" si="88"/>
        <v/>
      </c>
      <c r="CO95" s="228" t="str">
        <f t="shared" si="89"/>
        <v/>
      </c>
      <c r="CP95" s="226" t="str">
        <f t="shared" si="90"/>
        <v>TRUE</v>
      </c>
    </row>
    <row r="96" spans="1:94" s="62" customFormat="1" ht="45.75" customHeight="1" x14ac:dyDescent="0.2">
      <c r="A96" s="33"/>
      <c r="B96" s="145" t="str">
        <f t="shared" si="60"/>
        <v/>
      </c>
      <c r="C96" s="33"/>
      <c r="D96" s="145" t="str">
        <f t="shared" si="93"/>
        <v/>
      </c>
      <c r="E96" s="35"/>
      <c r="F96" s="22"/>
      <c r="G96" s="29"/>
      <c r="H96" s="30"/>
      <c r="I96" s="130"/>
      <c r="J96" s="176"/>
      <c r="K96" s="176"/>
      <c r="L96" s="176"/>
      <c r="M96" s="132"/>
      <c r="N96" s="33"/>
      <c r="O96" s="33"/>
      <c r="P96" s="26"/>
      <c r="Q96" s="34"/>
      <c r="R96" s="132"/>
      <c r="S96" s="24"/>
      <c r="T96" s="38"/>
      <c r="U96" s="42"/>
      <c r="V96" s="42"/>
      <c r="W96" s="13" t="str">
        <f t="shared" si="61"/>
        <v/>
      </c>
      <c r="X96" s="14" t="str">
        <f t="shared" si="62"/>
        <v/>
      </c>
      <c r="Y96" s="40"/>
      <c r="Z96" s="40"/>
      <c r="AA96" s="13" t="str">
        <f t="shared" si="94"/>
        <v/>
      </c>
      <c r="AB96" s="41"/>
      <c r="AC96" s="41"/>
      <c r="AD96" s="17" t="str">
        <f t="shared" si="91"/>
        <v/>
      </c>
      <c r="AE96" s="15" t="str">
        <f t="shared" si="92"/>
        <v/>
      </c>
      <c r="AF96" s="60" t="str">
        <f t="shared" si="52"/>
        <v/>
      </c>
      <c r="AG96" s="52" t="str">
        <f t="shared" si="53"/>
        <v/>
      </c>
      <c r="AH96" s="42"/>
      <c r="AI96" s="51"/>
      <c r="AJ96" s="50" t="str">
        <f t="shared" si="63"/>
        <v/>
      </c>
      <c r="AK96" s="60" t="str">
        <f t="shared" si="54"/>
        <v/>
      </c>
      <c r="AL96" s="61" t="str">
        <f t="shared" si="64"/>
        <v/>
      </c>
      <c r="AM96" s="52" t="str">
        <f t="shared" si="55"/>
        <v/>
      </c>
      <c r="AN96" s="42"/>
      <c r="AO96" s="51"/>
      <c r="AP96" s="50" t="str">
        <f t="shared" si="65"/>
        <v/>
      </c>
      <c r="AQ96" s="60" t="str">
        <f t="shared" si="56"/>
        <v/>
      </c>
      <c r="AR96" s="61" t="str">
        <f t="shared" si="66"/>
        <v/>
      </c>
      <c r="AS96" s="52" t="str">
        <f t="shared" si="57"/>
        <v/>
      </c>
      <c r="AT96" s="42"/>
      <c r="AU96" s="51"/>
      <c r="AV96" s="50" t="str">
        <f t="shared" si="67"/>
        <v/>
      </c>
      <c r="AW96" s="60" t="str">
        <f t="shared" si="58"/>
        <v/>
      </c>
      <c r="AX96" s="61" t="str">
        <f t="shared" si="68"/>
        <v/>
      </c>
      <c r="AY96" s="52" t="str">
        <f t="shared" si="59"/>
        <v/>
      </c>
      <c r="AZ96" s="297"/>
      <c r="BA96" s="36"/>
      <c r="BB96" s="36"/>
      <c r="BC96" s="36"/>
      <c r="BD96" s="169" t="str">
        <f t="shared" si="69"/>
        <v/>
      </c>
      <c r="BE96" s="260" t="str">
        <f t="shared" si="70"/>
        <v/>
      </c>
      <c r="BF96" s="260" t="str">
        <f t="shared" si="71"/>
        <v/>
      </c>
      <c r="BG96" s="260" t="str">
        <f t="shared" si="72"/>
        <v/>
      </c>
      <c r="BH96" s="260" t="str">
        <f t="shared" si="73"/>
        <v/>
      </c>
      <c r="BI96" s="297"/>
      <c r="BJ96" s="297"/>
      <c r="BN96" s="153" t="e">
        <f>VLOOKUP(A96,'NEPSI sectors'!$A$1:$B$18,2,FALSE)</f>
        <v>#N/A</v>
      </c>
      <c r="BO96" s="164" t="e">
        <f>VLOOKUP(C96,Countries!$A$1:'Countries'!$B$51,2,FALSE)</f>
        <v>#N/A</v>
      </c>
      <c r="BP96" s="153" t="str">
        <f>IF(OR('LOD &amp; Field blanks'!$F$3="no",W96=""),"0",'LOD &amp; Field blanks'!$F$53)</f>
        <v>0</v>
      </c>
      <c r="BQ96" s="153" t="str">
        <f>IF(OR('LOD &amp; Field blanks'!$F$3="no",AI96=""),"0",'LOD &amp; Field blanks'!$H$53)</f>
        <v>0</v>
      </c>
      <c r="BR96" s="153" t="str">
        <f>IF(OR('LOD &amp; Field blanks'!$F$3="no",AO96=""),"0",'LOD &amp; Field blanks'!$I$53)</f>
        <v>0</v>
      </c>
      <c r="BS96" s="153" t="str">
        <f>IF(OR('LOD &amp; Field blanks'!$F$3="no",AU96=""),"0",'LOD &amp; Field blanks'!$J$53)</f>
        <v>0</v>
      </c>
      <c r="BT96" s="153" t="e">
        <f>VLOOKUP('Collection sheet'!BC96,RPE!$A$2:$B$14,2,FALSE)</f>
        <v>#N/A</v>
      </c>
      <c r="BU96" s="180" t="str">
        <f t="shared" si="74"/>
        <v/>
      </c>
      <c r="BV96" s="180" t="str">
        <f t="shared" si="75"/>
        <v/>
      </c>
      <c r="BW96" s="180" t="str">
        <f t="shared" si="76"/>
        <v/>
      </c>
      <c r="BX96" s="180">
        <v>0</v>
      </c>
      <c r="BY96" s="201" t="str">
        <f>'LOD &amp; Field blanks'!$M$3</f>
        <v/>
      </c>
      <c r="BZ96" s="201" t="str">
        <f t="shared" si="77"/>
        <v/>
      </c>
      <c r="CA96" s="195" t="str">
        <f t="shared" si="78"/>
        <v/>
      </c>
      <c r="CB96" s="196" t="str">
        <f t="shared" si="79"/>
        <v/>
      </c>
      <c r="CC96" s="204" t="str">
        <f t="shared" si="80"/>
        <v/>
      </c>
      <c r="CD96" s="200" t="str">
        <f t="shared" si="81"/>
        <v>TRUE</v>
      </c>
      <c r="CE96" s="209" t="str">
        <f>'LOD &amp; Field blanks'!$M$4</f>
        <v/>
      </c>
      <c r="CF96" s="210" t="str">
        <f t="shared" si="82"/>
        <v/>
      </c>
      <c r="CG96" s="211" t="str">
        <f t="shared" si="83"/>
        <v/>
      </c>
      <c r="CH96" s="209" t="str">
        <f t="shared" si="84"/>
        <v>TRUE</v>
      </c>
      <c r="CI96" s="220" t="str">
        <f>'LOD &amp; Field blanks'!$M$5</f>
        <v/>
      </c>
      <c r="CJ96" s="221" t="str">
        <f t="shared" si="85"/>
        <v/>
      </c>
      <c r="CK96" s="222" t="str">
        <f t="shared" si="86"/>
        <v/>
      </c>
      <c r="CL96" s="220" t="str">
        <f t="shared" si="87"/>
        <v>TRUE</v>
      </c>
      <c r="CM96" s="226" t="str">
        <f>'LOD &amp; Field blanks'!$M$6</f>
        <v/>
      </c>
      <c r="CN96" s="227" t="str">
        <f t="shared" si="88"/>
        <v/>
      </c>
      <c r="CO96" s="228" t="str">
        <f t="shared" si="89"/>
        <v/>
      </c>
      <c r="CP96" s="226" t="str">
        <f t="shared" si="90"/>
        <v>TRUE</v>
      </c>
    </row>
    <row r="97" spans="1:94" s="62" customFormat="1" ht="45.75" customHeight="1" x14ac:dyDescent="0.2">
      <c r="A97" s="33"/>
      <c r="B97" s="145" t="str">
        <f t="shared" si="60"/>
        <v/>
      </c>
      <c r="C97" s="33"/>
      <c r="D97" s="145" t="str">
        <f t="shared" si="93"/>
        <v/>
      </c>
      <c r="E97" s="35"/>
      <c r="F97" s="22"/>
      <c r="G97" s="29"/>
      <c r="H97" s="30"/>
      <c r="I97" s="130"/>
      <c r="J97" s="176"/>
      <c r="K97" s="176"/>
      <c r="L97" s="176"/>
      <c r="M97" s="132"/>
      <c r="N97" s="33"/>
      <c r="O97" s="33"/>
      <c r="P97" s="26"/>
      <c r="Q97" s="34"/>
      <c r="R97" s="132"/>
      <c r="S97" s="24"/>
      <c r="T97" s="38"/>
      <c r="U97" s="42"/>
      <c r="V97" s="42"/>
      <c r="W97" s="13" t="str">
        <f t="shared" si="61"/>
        <v/>
      </c>
      <c r="X97" s="14" t="str">
        <f t="shared" si="62"/>
        <v/>
      </c>
      <c r="Y97" s="40"/>
      <c r="Z97" s="40"/>
      <c r="AA97" s="13" t="str">
        <f t="shared" si="94"/>
        <v/>
      </c>
      <c r="AB97" s="41"/>
      <c r="AC97" s="41"/>
      <c r="AD97" s="17" t="str">
        <f t="shared" si="91"/>
        <v/>
      </c>
      <c r="AE97" s="15" t="str">
        <f t="shared" si="92"/>
        <v/>
      </c>
      <c r="AF97" s="60" t="str">
        <f t="shared" si="52"/>
        <v/>
      </c>
      <c r="AG97" s="52" t="str">
        <f t="shared" si="53"/>
        <v/>
      </c>
      <c r="AH97" s="42"/>
      <c r="AI97" s="51"/>
      <c r="AJ97" s="50" t="str">
        <f t="shared" si="63"/>
        <v/>
      </c>
      <c r="AK97" s="60" t="str">
        <f t="shared" si="54"/>
        <v/>
      </c>
      <c r="AL97" s="61" t="str">
        <f t="shared" si="64"/>
        <v/>
      </c>
      <c r="AM97" s="52" t="str">
        <f t="shared" si="55"/>
        <v/>
      </c>
      <c r="AN97" s="42"/>
      <c r="AO97" s="51"/>
      <c r="AP97" s="50" t="str">
        <f t="shared" si="65"/>
        <v/>
      </c>
      <c r="AQ97" s="60" t="str">
        <f t="shared" si="56"/>
        <v/>
      </c>
      <c r="AR97" s="61" t="str">
        <f t="shared" si="66"/>
        <v/>
      </c>
      <c r="AS97" s="52" t="str">
        <f t="shared" si="57"/>
        <v/>
      </c>
      <c r="AT97" s="42"/>
      <c r="AU97" s="51"/>
      <c r="AV97" s="50" t="str">
        <f t="shared" si="67"/>
        <v/>
      </c>
      <c r="AW97" s="60" t="str">
        <f t="shared" si="58"/>
        <v/>
      </c>
      <c r="AX97" s="61" t="str">
        <f t="shared" si="68"/>
        <v/>
      </c>
      <c r="AY97" s="52" t="str">
        <f t="shared" si="59"/>
        <v/>
      </c>
      <c r="AZ97" s="297"/>
      <c r="BA97" s="36"/>
      <c r="BB97" s="36"/>
      <c r="BC97" s="36"/>
      <c r="BD97" s="169" t="str">
        <f t="shared" si="69"/>
        <v/>
      </c>
      <c r="BE97" s="260" t="str">
        <f t="shared" si="70"/>
        <v/>
      </c>
      <c r="BF97" s="260" t="str">
        <f t="shared" si="71"/>
        <v/>
      </c>
      <c r="BG97" s="260" t="str">
        <f t="shared" si="72"/>
        <v/>
      </c>
      <c r="BH97" s="260" t="str">
        <f t="shared" si="73"/>
        <v/>
      </c>
      <c r="BI97" s="297"/>
      <c r="BJ97" s="297"/>
      <c r="BN97" s="153" t="e">
        <f>VLOOKUP(A97,'NEPSI sectors'!$A$1:$B$18,2,FALSE)</f>
        <v>#N/A</v>
      </c>
      <c r="BO97" s="164" t="e">
        <f>VLOOKUP(C97,Countries!$A$1:'Countries'!$B$51,2,FALSE)</f>
        <v>#N/A</v>
      </c>
      <c r="BP97" s="153" t="str">
        <f>IF(OR('LOD &amp; Field blanks'!$F$3="no",W97=""),"0",'LOD &amp; Field blanks'!$F$53)</f>
        <v>0</v>
      </c>
      <c r="BQ97" s="153" t="str">
        <f>IF(OR('LOD &amp; Field blanks'!$F$3="no",AI97=""),"0",'LOD &amp; Field blanks'!$H$53)</f>
        <v>0</v>
      </c>
      <c r="BR97" s="153" t="str">
        <f>IF(OR('LOD &amp; Field blanks'!$F$3="no",AO97=""),"0",'LOD &amp; Field blanks'!$I$53)</f>
        <v>0</v>
      </c>
      <c r="BS97" s="153" t="str">
        <f>IF(OR('LOD &amp; Field blanks'!$F$3="no",AU97=""),"0",'LOD &amp; Field blanks'!$J$53)</f>
        <v>0</v>
      </c>
      <c r="BT97" s="153" t="e">
        <f>VLOOKUP('Collection sheet'!BC97,RPE!$A$2:$B$14,2,FALSE)</f>
        <v>#N/A</v>
      </c>
      <c r="BU97" s="180" t="str">
        <f t="shared" si="74"/>
        <v/>
      </c>
      <c r="BV97" s="180" t="str">
        <f t="shared" si="75"/>
        <v/>
      </c>
      <c r="BW97" s="180" t="str">
        <f t="shared" si="76"/>
        <v/>
      </c>
      <c r="BX97" s="180">
        <v>0</v>
      </c>
      <c r="BY97" s="201" t="str">
        <f>'LOD &amp; Field blanks'!$M$3</f>
        <v/>
      </c>
      <c r="BZ97" s="201" t="str">
        <f t="shared" si="77"/>
        <v/>
      </c>
      <c r="CA97" s="195" t="str">
        <f t="shared" si="78"/>
        <v/>
      </c>
      <c r="CB97" s="196" t="str">
        <f t="shared" si="79"/>
        <v/>
      </c>
      <c r="CC97" s="204" t="str">
        <f t="shared" si="80"/>
        <v/>
      </c>
      <c r="CD97" s="200" t="str">
        <f t="shared" si="81"/>
        <v>TRUE</v>
      </c>
      <c r="CE97" s="209" t="str">
        <f>'LOD &amp; Field blanks'!$M$4</f>
        <v/>
      </c>
      <c r="CF97" s="210" t="str">
        <f t="shared" si="82"/>
        <v/>
      </c>
      <c r="CG97" s="211" t="str">
        <f t="shared" si="83"/>
        <v/>
      </c>
      <c r="CH97" s="209" t="str">
        <f t="shared" si="84"/>
        <v>TRUE</v>
      </c>
      <c r="CI97" s="220" t="str">
        <f>'LOD &amp; Field blanks'!$M$5</f>
        <v/>
      </c>
      <c r="CJ97" s="221" t="str">
        <f t="shared" si="85"/>
        <v/>
      </c>
      <c r="CK97" s="222" t="str">
        <f t="shared" si="86"/>
        <v/>
      </c>
      <c r="CL97" s="220" t="str">
        <f t="shared" si="87"/>
        <v>TRUE</v>
      </c>
      <c r="CM97" s="226" t="str">
        <f>'LOD &amp; Field blanks'!$M$6</f>
        <v/>
      </c>
      <c r="CN97" s="227" t="str">
        <f t="shared" si="88"/>
        <v/>
      </c>
      <c r="CO97" s="228" t="str">
        <f t="shared" si="89"/>
        <v/>
      </c>
      <c r="CP97" s="226" t="str">
        <f t="shared" si="90"/>
        <v>TRUE</v>
      </c>
    </row>
    <row r="98" spans="1:94" s="62" customFormat="1" ht="45.75" customHeight="1" x14ac:dyDescent="0.2">
      <c r="A98" s="33"/>
      <c r="B98" s="145" t="str">
        <f t="shared" si="60"/>
        <v/>
      </c>
      <c r="C98" s="33"/>
      <c r="D98" s="145" t="str">
        <f t="shared" si="93"/>
        <v/>
      </c>
      <c r="E98" s="35"/>
      <c r="F98" s="22"/>
      <c r="G98" s="29"/>
      <c r="H98" s="30"/>
      <c r="I98" s="130"/>
      <c r="J98" s="176"/>
      <c r="K98" s="176"/>
      <c r="L98" s="176"/>
      <c r="M98" s="132"/>
      <c r="N98" s="33"/>
      <c r="O98" s="33"/>
      <c r="P98" s="26"/>
      <c r="Q98" s="34"/>
      <c r="R98" s="132"/>
      <c r="S98" s="24"/>
      <c r="T98" s="38"/>
      <c r="U98" s="42"/>
      <c r="V98" s="42"/>
      <c r="W98" s="13" t="str">
        <f t="shared" si="61"/>
        <v/>
      </c>
      <c r="X98" s="14" t="str">
        <f t="shared" si="62"/>
        <v/>
      </c>
      <c r="Y98" s="40"/>
      <c r="Z98" s="40"/>
      <c r="AA98" s="13" t="str">
        <f t="shared" si="94"/>
        <v/>
      </c>
      <c r="AB98" s="41"/>
      <c r="AC98" s="41"/>
      <c r="AD98" s="17" t="str">
        <f t="shared" si="91"/>
        <v/>
      </c>
      <c r="AE98" s="15" t="str">
        <f t="shared" si="92"/>
        <v/>
      </c>
      <c r="AF98" s="60" t="str">
        <f t="shared" ref="AF98:AF100" si="95">IF(OR(AE98="",X98=""),"",(1000*X98)/AE98)</f>
        <v/>
      </c>
      <c r="AG98" s="52" t="str">
        <f t="shared" ref="AG98:AG100" si="96">IF(AF98="","",(AF98*(T98/8)))</f>
        <v/>
      </c>
      <c r="AH98" s="42"/>
      <c r="AI98" s="51"/>
      <c r="AJ98" s="50" t="str">
        <f t="shared" si="63"/>
        <v/>
      </c>
      <c r="AK98" s="60" t="str">
        <f t="shared" ref="AK98:AK100" si="97">IF(OR(AE98="",AJ98=""),"",(1000*AJ98)/AE98)</f>
        <v/>
      </c>
      <c r="AL98" s="61" t="str">
        <f t="shared" si="64"/>
        <v/>
      </c>
      <c r="AM98" s="52" t="str">
        <f t="shared" si="55"/>
        <v/>
      </c>
      <c r="AN98" s="42"/>
      <c r="AO98" s="51"/>
      <c r="AP98" s="50" t="str">
        <f t="shared" si="65"/>
        <v/>
      </c>
      <c r="AQ98" s="60" t="str">
        <f t="shared" ref="AQ98:AQ100" si="98">IF(OR(AE98="",AP98=""),"",(1000*AP98)/AE98)</f>
        <v/>
      </c>
      <c r="AR98" s="61" t="str">
        <f t="shared" si="66"/>
        <v/>
      </c>
      <c r="AS98" s="52" t="str">
        <f t="shared" si="57"/>
        <v/>
      </c>
      <c r="AT98" s="42"/>
      <c r="AU98" s="51"/>
      <c r="AV98" s="50" t="str">
        <f t="shared" si="67"/>
        <v/>
      </c>
      <c r="AW98" s="60" t="str">
        <f t="shared" ref="AW98:AW100" si="99">IF(OR(AE98="",AV98=""),"",(1000*AV98)/AE98)</f>
        <v/>
      </c>
      <c r="AX98" s="61" t="str">
        <f t="shared" si="68"/>
        <v/>
      </c>
      <c r="AY98" s="52" t="str">
        <f t="shared" si="59"/>
        <v/>
      </c>
      <c r="AZ98" s="297"/>
      <c r="BA98" s="36"/>
      <c r="BB98" s="36"/>
      <c r="BC98" s="36"/>
      <c r="BD98" s="169" t="str">
        <f t="shared" si="69"/>
        <v/>
      </c>
      <c r="BE98" s="260" t="str">
        <f t="shared" si="70"/>
        <v/>
      </c>
      <c r="BF98" s="260" t="str">
        <f t="shared" si="71"/>
        <v/>
      </c>
      <c r="BG98" s="260" t="str">
        <f t="shared" si="72"/>
        <v/>
      </c>
      <c r="BH98" s="260" t="str">
        <f t="shared" si="73"/>
        <v/>
      </c>
      <c r="BI98" s="297"/>
      <c r="BJ98" s="297"/>
      <c r="BN98" s="153" t="e">
        <f>VLOOKUP(A98,'NEPSI sectors'!$A$1:$B$18,2,FALSE)</f>
        <v>#N/A</v>
      </c>
      <c r="BO98" s="164" t="e">
        <f>VLOOKUP(C98,Countries!$A$1:'Countries'!$B$51,2,FALSE)</f>
        <v>#N/A</v>
      </c>
      <c r="BP98" s="153" t="str">
        <f>IF(OR('LOD &amp; Field blanks'!$F$3="no",W98=""),"0",'LOD &amp; Field blanks'!$F$53)</f>
        <v>0</v>
      </c>
      <c r="BQ98" s="153" t="str">
        <f>IF(OR('LOD &amp; Field blanks'!$F$3="no",AI98=""),"0",'LOD &amp; Field blanks'!$H$53)</f>
        <v>0</v>
      </c>
      <c r="BR98" s="153" t="str">
        <f>IF(OR('LOD &amp; Field blanks'!$F$3="no",AO98=""),"0",'LOD &amp; Field blanks'!$I$53)</f>
        <v>0</v>
      </c>
      <c r="BS98" s="153" t="str">
        <f>IF(OR('LOD &amp; Field blanks'!$F$3="no",AU98=""),"0",'LOD &amp; Field blanks'!$J$53)</f>
        <v>0</v>
      </c>
      <c r="BT98" s="153" t="e">
        <f>VLOOKUP('Collection sheet'!BC98,RPE!$A$2:$B$14,2,FALSE)</f>
        <v>#N/A</v>
      </c>
      <c r="BU98" s="180" t="str">
        <f t="shared" si="74"/>
        <v/>
      </c>
      <c r="BV98" s="180" t="str">
        <f t="shared" si="75"/>
        <v/>
      </c>
      <c r="BW98" s="180" t="str">
        <f t="shared" si="76"/>
        <v/>
      </c>
      <c r="BX98" s="180">
        <v>0</v>
      </c>
      <c r="BY98" s="201" t="str">
        <f>'LOD &amp; Field blanks'!$M$3</f>
        <v/>
      </c>
      <c r="BZ98" s="201" t="str">
        <f t="shared" si="77"/>
        <v/>
      </c>
      <c r="CA98" s="195" t="str">
        <f t="shared" si="78"/>
        <v/>
      </c>
      <c r="CB98" s="196" t="str">
        <f t="shared" si="79"/>
        <v/>
      </c>
      <c r="CC98" s="204" t="str">
        <f t="shared" si="80"/>
        <v/>
      </c>
      <c r="CD98" s="200" t="str">
        <f t="shared" si="81"/>
        <v>TRUE</v>
      </c>
      <c r="CE98" s="209" t="str">
        <f>'LOD &amp; Field blanks'!$M$4</f>
        <v/>
      </c>
      <c r="CF98" s="210" t="str">
        <f t="shared" si="82"/>
        <v/>
      </c>
      <c r="CG98" s="211" t="str">
        <f t="shared" si="83"/>
        <v/>
      </c>
      <c r="CH98" s="209" t="str">
        <f t="shared" si="84"/>
        <v>TRUE</v>
      </c>
      <c r="CI98" s="220" t="str">
        <f>'LOD &amp; Field blanks'!$M$5</f>
        <v/>
      </c>
      <c r="CJ98" s="221" t="str">
        <f t="shared" si="85"/>
        <v/>
      </c>
      <c r="CK98" s="222" t="str">
        <f t="shared" si="86"/>
        <v/>
      </c>
      <c r="CL98" s="220" t="str">
        <f t="shared" si="87"/>
        <v>TRUE</v>
      </c>
      <c r="CM98" s="226" t="str">
        <f>'LOD &amp; Field blanks'!$M$6</f>
        <v/>
      </c>
      <c r="CN98" s="227" t="str">
        <f t="shared" si="88"/>
        <v/>
      </c>
      <c r="CO98" s="228" t="str">
        <f t="shared" si="89"/>
        <v/>
      </c>
      <c r="CP98" s="226" t="str">
        <f t="shared" si="90"/>
        <v>TRUE</v>
      </c>
    </row>
    <row r="99" spans="1:94" s="62" customFormat="1" ht="45.75" customHeight="1" x14ac:dyDescent="0.2">
      <c r="A99" s="33"/>
      <c r="B99" s="145" t="str">
        <f t="shared" si="60"/>
        <v/>
      </c>
      <c r="C99" s="33"/>
      <c r="D99" s="145" t="str">
        <f t="shared" si="93"/>
        <v/>
      </c>
      <c r="E99" s="35"/>
      <c r="F99" s="22"/>
      <c r="G99" s="30"/>
      <c r="H99" s="30"/>
      <c r="I99" s="130"/>
      <c r="J99" s="176"/>
      <c r="K99" s="176"/>
      <c r="L99" s="176"/>
      <c r="M99" s="132"/>
      <c r="N99" s="33"/>
      <c r="O99" s="33"/>
      <c r="P99" s="26"/>
      <c r="Q99" s="34"/>
      <c r="R99" s="132"/>
      <c r="S99" s="24"/>
      <c r="T99" s="38"/>
      <c r="U99" s="40"/>
      <c r="V99" s="40"/>
      <c r="W99" s="13" t="str">
        <f t="shared" si="61"/>
        <v/>
      </c>
      <c r="X99" s="14" t="str">
        <f t="shared" si="62"/>
        <v/>
      </c>
      <c r="Y99" s="40"/>
      <c r="Z99" s="40"/>
      <c r="AA99" s="13" t="str">
        <f t="shared" si="94"/>
        <v/>
      </c>
      <c r="AB99" s="41"/>
      <c r="AC99" s="41"/>
      <c r="AD99" s="17" t="str">
        <f t="shared" si="91"/>
        <v/>
      </c>
      <c r="AE99" s="15" t="str">
        <f t="shared" si="92"/>
        <v/>
      </c>
      <c r="AF99" s="60" t="str">
        <f t="shared" si="95"/>
        <v/>
      </c>
      <c r="AG99" s="52" t="str">
        <f t="shared" si="96"/>
        <v/>
      </c>
      <c r="AH99" s="45"/>
      <c r="AI99" s="51"/>
      <c r="AJ99" s="50" t="str">
        <f t="shared" si="63"/>
        <v/>
      </c>
      <c r="AK99" s="60" t="str">
        <f t="shared" si="97"/>
        <v/>
      </c>
      <c r="AL99" s="61" t="str">
        <f t="shared" si="64"/>
        <v/>
      </c>
      <c r="AM99" s="52" t="str">
        <f t="shared" si="55"/>
        <v/>
      </c>
      <c r="AN99" s="45"/>
      <c r="AO99" s="51"/>
      <c r="AP99" s="50" t="str">
        <f t="shared" si="65"/>
        <v/>
      </c>
      <c r="AQ99" s="60" t="str">
        <f t="shared" si="98"/>
        <v/>
      </c>
      <c r="AR99" s="61" t="str">
        <f t="shared" si="66"/>
        <v/>
      </c>
      <c r="AS99" s="52" t="str">
        <f t="shared" si="57"/>
        <v/>
      </c>
      <c r="AT99" s="45"/>
      <c r="AU99" s="51"/>
      <c r="AV99" s="50" t="str">
        <f t="shared" si="67"/>
        <v/>
      </c>
      <c r="AW99" s="60" t="str">
        <f t="shared" si="99"/>
        <v/>
      </c>
      <c r="AX99" s="61" t="str">
        <f t="shared" si="68"/>
        <v/>
      </c>
      <c r="AY99" s="52" t="str">
        <f t="shared" si="59"/>
        <v/>
      </c>
      <c r="AZ99" s="297"/>
      <c r="BA99" s="36"/>
      <c r="BB99" s="36"/>
      <c r="BC99" s="36"/>
      <c r="BD99" s="169" t="str">
        <f t="shared" si="69"/>
        <v/>
      </c>
      <c r="BE99" s="260" t="str">
        <f t="shared" si="70"/>
        <v/>
      </c>
      <c r="BF99" s="260" t="str">
        <f t="shared" si="71"/>
        <v/>
      </c>
      <c r="BG99" s="260" t="str">
        <f t="shared" si="72"/>
        <v/>
      </c>
      <c r="BH99" s="260" t="str">
        <f t="shared" si="73"/>
        <v/>
      </c>
      <c r="BI99" s="297"/>
      <c r="BJ99" s="297"/>
      <c r="BN99" s="153" t="e">
        <f>VLOOKUP(A99,'NEPSI sectors'!$A$1:$B$18,2,FALSE)</f>
        <v>#N/A</v>
      </c>
      <c r="BO99" s="164" t="e">
        <f>VLOOKUP(C99,Countries!$A$1:'Countries'!$B$51,2,FALSE)</f>
        <v>#N/A</v>
      </c>
      <c r="BP99" s="153" t="str">
        <f>IF(OR('LOD &amp; Field blanks'!$F$3="no",W99=""),"0",'LOD &amp; Field blanks'!$F$53)</f>
        <v>0</v>
      </c>
      <c r="BQ99" s="153" t="str">
        <f>IF(OR('LOD &amp; Field blanks'!$F$3="no",AI99=""),"0",'LOD &amp; Field blanks'!$H$53)</f>
        <v>0</v>
      </c>
      <c r="BR99" s="153" t="str">
        <f>IF(OR('LOD &amp; Field blanks'!$F$3="no",AO99=""),"0",'LOD &amp; Field blanks'!$I$53)</f>
        <v>0</v>
      </c>
      <c r="BS99" s="153" t="str">
        <f>IF(OR('LOD &amp; Field blanks'!$F$3="no",AU99=""),"0",'LOD &amp; Field blanks'!$J$53)</f>
        <v>0</v>
      </c>
      <c r="BT99" s="153" t="e">
        <f>VLOOKUP('Collection sheet'!BC99,RPE!$A$2:$B$14,2,FALSE)</f>
        <v>#N/A</v>
      </c>
      <c r="BU99" s="180" t="str">
        <f t="shared" si="74"/>
        <v/>
      </c>
      <c r="BV99" s="180" t="str">
        <f t="shared" si="75"/>
        <v/>
      </c>
      <c r="BW99" s="180" t="str">
        <f t="shared" si="76"/>
        <v/>
      </c>
      <c r="BX99" s="180">
        <v>0</v>
      </c>
      <c r="BY99" s="201" t="str">
        <f>'LOD &amp; Field blanks'!$M$3</f>
        <v/>
      </c>
      <c r="BZ99" s="201" t="str">
        <f t="shared" si="77"/>
        <v/>
      </c>
      <c r="CA99" s="195" t="str">
        <f t="shared" si="78"/>
        <v/>
      </c>
      <c r="CB99" s="196" t="str">
        <f t="shared" si="79"/>
        <v/>
      </c>
      <c r="CC99" s="204" t="str">
        <f t="shared" si="80"/>
        <v/>
      </c>
      <c r="CD99" s="200" t="str">
        <f t="shared" si="81"/>
        <v>TRUE</v>
      </c>
      <c r="CE99" s="209" t="str">
        <f>'LOD &amp; Field blanks'!$M$4</f>
        <v/>
      </c>
      <c r="CF99" s="210" t="str">
        <f t="shared" si="82"/>
        <v/>
      </c>
      <c r="CG99" s="211" t="str">
        <f t="shared" si="83"/>
        <v/>
      </c>
      <c r="CH99" s="209" t="str">
        <f t="shared" si="84"/>
        <v>TRUE</v>
      </c>
      <c r="CI99" s="220" t="str">
        <f>'LOD &amp; Field blanks'!$M$5</f>
        <v/>
      </c>
      <c r="CJ99" s="221" t="str">
        <f t="shared" si="85"/>
        <v/>
      </c>
      <c r="CK99" s="222" t="str">
        <f t="shared" si="86"/>
        <v/>
      </c>
      <c r="CL99" s="220" t="str">
        <f t="shared" si="87"/>
        <v>TRUE</v>
      </c>
      <c r="CM99" s="226" t="str">
        <f>'LOD &amp; Field blanks'!$M$6</f>
        <v/>
      </c>
      <c r="CN99" s="227" t="str">
        <f t="shared" si="88"/>
        <v/>
      </c>
      <c r="CO99" s="228" t="str">
        <f t="shared" si="89"/>
        <v/>
      </c>
      <c r="CP99" s="226" t="str">
        <f t="shared" si="90"/>
        <v>TRUE</v>
      </c>
    </row>
    <row r="100" spans="1:94" s="62" customFormat="1" ht="45.75" customHeight="1" x14ac:dyDescent="0.2">
      <c r="A100" s="33"/>
      <c r="B100" s="145" t="str">
        <f t="shared" si="60"/>
        <v/>
      </c>
      <c r="C100" s="33"/>
      <c r="D100" s="145" t="str">
        <f t="shared" si="93"/>
        <v/>
      </c>
      <c r="E100" s="35"/>
      <c r="F100" s="22"/>
      <c r="G100" s="30"/>
      <c r="H100" s="30"/>
      <c r="I100" s="130"/>
      <c r="J100" s="176"/>
      <c r="K100" s="176"/>
      <c r="L100" s="176"/>
      <c r="M100" s="132"/>
      <c r="N100" s="33"/>
      <c r="O100" s="33"/>
      <c r="P100" s="26"/>
      <c r="Q100" s="34"/>
      <c r="R100" s="132"/>
      <c r="S100" s="24"/>
      <c r="T100" s="38"/>
      <c r="U100" s="40"/>
      <c r="V100" s="40"/>
      <c r="W100" s="13" t="str">
        <f t="shared" si="61"/>
        <v/>
      </c>
      <c r="X100" s="14" t="str">
        <f t="shared" si="62"/>
        <v/>
      </c>
      <c r="Y100" s="40"/>
      <c r="Z100" s="40"/>
      <c r="AA100" s="13" t="str">
        <f t="shared" si="94"/>
        <v/>
      </c>
      <c r="AB100" s="41"/>
      <c r="AC100" s="41"/>
      <c r="AD100" s="17" t="str">
        <f t="shared" si="91"/>
        <v/>
      </c>
      <c r="AE100" s="15" t="str">
        <f t="shared" si="92"/>
        <v/>
      </c>
      <c r="AF100" s="60" t="str">
        <f t="shared" si="95"/>
        <v/>
      </c>
      <c r="AG100" s="52" t="str">
        <f t="shared" si="96"/>
        <v/>
      </c>
      <c r="AH100" s="45"/>
      <c r="AI100" s="51"/>
      <c r="AJ100" s="50" t="str">
        <f t="shared" si="63"/>
        <v/>
      </c>
      <c r="AK100" s="60" t="str">
        <f t="shared" si="97"/>
        <v/>
      </c>
      <c r="AL100" s="61" t="str">
        <f t="shared" si="64"/>
        <v/>
      </c>
      <c r="AM100" s="52" t="str">
        <f t="shared" si="55"/>
        <v/>
      </c>
      <c r="AN100" s="45"/>
      <c r="AO100" s="51"/>
      <c r="AP100" s="50" t="str">
        <f t="shared" si="65"/>
        <v/>
      </c>
      <c r="AQ100" s="60" t="str">
        <f t="shared" si="98"/>
        <v/>
      </c>
      <c r="AR100" s="61" t="str">
        <f t="shared" si="66"/>
        <v/>
      </c>
      <c r="AS100" s="52" t="str">
        <f t="shared" si="57"/>
        <v/>
      </c>
      <c r="AT100" s="45"/>
      <c r="AU100" s="51"/>
      <c r="AV100" s="50" t="str">
        <f t="shared" si="67"/>
        <v/>
      </c>
      <c r="AW100" s="60" t="str">
        <f t="shared" si="99"/>
        <v/>
      </c>
      <c r="AX100" s="61" t="str">
        <f t="shared" si="68"/>
        <v/>
      </c>
      <c r="AY100" s="52" t="str">
        <f t="shared" si="59"/>
        <v/>
      </c>
      <c r="AZ100" s="297"/>
      <c r="BA100" s="36"/>
      <c r="BB100" s="36"/>
      <c r="BC100" s="36"/>
      <c r="BD100" s="169" t="str">
        <f t="shared" si="69"/>
        <v/>
      </c>
      <c r="BE100" s="260" t="str">
        <f t="shared" si="70"/>
        <v/>
      </c>
      <c r="BF100" s="260" t="str">
        <f t="shared" si="71"/>
        <v/>
      </c>
      <c r="BG100" s="260" t="str">
        <f t="shared" si="72"/>
        <v/>
      </c>
      <c r="BH100" s="260" t="str">
        <f t="shared" si="73"/>
        <v/>
      </c>
      <c r="BI100" s="297"/>
      <c r="BJ100" s="297"/>
      <c r="BN100" s="153" t="e">
        <f>VLOOKUP(A100,'NEPSI sectors'!$A$1:$B$18,2,FALSE)</f>
        <v>#N/A</v>
      </c>
      <c r="BO100" s="164" t="e">
        <f>VLOOKUP(C100,Countries!$A$1:'Countries'!$B$51,2,FALSE)</f>
        <v>#N/A</v>
      </c>
      <c r="BP100" s="153" t="str">
        <f>IF(OR('LOD &amp; Field blanks'!$F$3="no",W100=""),"0",'LOD &amp; Field blanks'!$F$53)</f>
        <v>0</v>
      </c>
      <c r="BQ100" s="153" t="str">
        <f>IF(OR('LOD &amp; Field blanks'!$F$3="no",AI100=""),"0",'LOD &amp; Field blanks'!$H$53)</f>
        <v>0</v>
      </c>
      <c r="BR100" s="153" t="str">
        <f>IF(OR('LOD &amp; Field blanks'!$F$3="no",AO100=""),"0",'LOD &amp; Field blanks'!$I$53)</f>
        <v>0</v>
      </c>
      <c r="BS100" s="153" t="str">
        <f>IF(OR('LOD &amp; Field blanks'!$F$3="no",AU100=""),"0",'LOD &amp; Field blanks'!$J$53)</f>
        <v>0</v>
      </c>
      <c r="BT100" s="153" t="e">
        <f>VLOOKUP('Collection sheet'!BC100,RPE!$A$2:$B$14,2,FALSE)</f>
        <v>#N/A</v>
      </c>
      <c r="BU100" s="180" t="str">
        <f t="shared" si="74"/>
        <v/>
      </c>
      <c r="BV100" s="180" t="str">
        <f t="shared" si="75"/>
        <v/>
      </c>
      <c r="BW100" s="180" t="str">
        <f t="shared" si="76"/>
        <v/>
      </c>
      <c r="BX100" s="180">
        <v>0</v>
      </c>
      <c r="BY100" s="201" t="str">
        <f>'LOD &amp; Field blanks'!$M$3</f>
        <v/>
      </c>
      <c r="BZ100" s="201" t="str">
        <f t="shared" si="77"/>
        <v/>
      </c>
      <c r="CA100" s="195" t="str">
        <f t="shared" si="78"/>
        <v/>
      </c>
      <c r="CB100" s="196" t="str">
        <f t="shared" si="79"/>
        <v/>
      </c>
      <c r="CC100" s="204" t="str">
        <f t="shared" si="80"/>
        <v/>
      </c>
      <c r="CD100" s="200" t="str">
        <f t="shared" si="81"/>
        <v>TRUE</v>
      </c>
      <c r="CE100" s="209" t="str">
        <f>'LOD &amp; Field blanks'!$M$4</f>
        <v/>
      </c>
      <c r="CF100" s="210" t="str">
        <f t="shared" si="82"/>
        <v/>
      </c>
      <c r="CG100" s="211" t="str">
        <f t="shared" si="83"/>
        <v/>
      </c>
      <c r="CH100" s="209" t="str">
        <f t="shared" si="84"/>
        <v>TRUE</v>
      </c>
      <c r="CI100" s="220" t="str">
        <f>'LOD &amp; Field blanks'!$M$5</f>
        <v/>
      </c>
      <c r="CJ100" s="221" t="str">
        <f t="shared" si="85"/>
        <v/>
      </c>
      <c r="CK100" s="222" t="str">
        <f t="shared" si="86"/>
        <v/>
      </c>
      <c r="CL100" s="220" t="str">
        <f t="shared" si="87"/>
        <v>TRUE</v>
      </c>
      <c r="CM100" s="226" t="str">
        <f>'LOD &amp; Field blanks'!$M$6</f>
        <v/>
      </c>
      <c r="CN100" s="227" t="str">
        <f t="shared" si="88"/>
        <v/>
      </c>
      <c r="CO100" s="228" t="str">
        <f t="shared" si="89"/>
        <v/>
      </c>
      <c r="CP100" s="226" t="str">
        <f t="shared" si="90"/>
        <v>TRUE</v>
      </c>
    </row>
    <row r="101" spans="1:94" ht="15" x14ac:dyDescent="0.2">
      <c r="A101" s="109" t="s">
        <v>133</v>
      </c>
      <c r="B101" s="146"/>
      <c r="C101" s="109"/>
      <c r="D101" s="146"/>
      <c r="BO101" s="166"/>
    </row>
  </sheetData>
  <sheetProtection sheet="1" objects="1" scenarios="1"/>
  <autoFilter ref="A1:BJ1" xr:uid="{00000000-0009-0000-0000-000002000000}"/>
  <phoneticPr fontId="0" type="noConversion"/>
  <dataValidations xWindow="609" yWindow="231" count="10">
    <dataValidation type="list" allowBlank="1" showInputMessage="1" showErrorMessage="1" sqref="A1:A1048576" xr:uid="{00000000-0002-0000-0200-000000000000}">
      <formula1>sector</formula1>
    </dataValidation>
    <dataValidation type="list" allowBlank="1" showInputMessage="1" showErrorMessage="1" sqref="C1:C1048576" xr:uid="{00000000-0002-0000-0200-000001000000}">
      <formula1>country</formula1>
    </dataValidation>
    <dataValidation type="list" allowBlank="1" showInputMessage="1" showErrorMessage="1" sqref="G1:G1048576" xr:uid="{00000000-0002-0000-0200-000002000000}">
      <formula1>samplers</formula1>
    </dataValidation>
    <dataValidation type="list" allowBlank="1" showInputMessage="1" showErrorMessage="1" sqref="H1:H1048576" xr:uid="{00000000-0002-0000-0200-000003000000}">
      <formula1>filters</formula1>
    </dataValidation>
    <dataValidation type="list" allowBlank="1" showInputMessage="1" showErrorMessage="1" sqref="O1:O1048576" xr:uid="{00000000-0002-0000-0200-000004000000}">
      <formula1>measurements</formula1>
    </dataValidation>
    <dataValidation type="list" allowBlank="1" showInputMessage="1" showErrorMessage="1" sqref="Q1:Q1048576" xr:uid="{00000000-0002-0000-0200-000005000000}">
      <formula1>SEGs</formula1>
    </dataValidation>
    <dataValidation type="list" allowBlank="1" showInputMessage="1" showErrorMessage="1" sqref="S1:S1048576" xr:uid="{00000000-0002-0000-0200-000006000000}">
      <formula1>shifts</formula1>
    </dataValidation>
    <dataValidation type="list" allowBlank="1" showInputMessage="1" showErrorMessage="1" sqref="AH1:AH1048576 AN1:AN1048576 AT1:AT1048576" xr:uid="{00000000-0002-0000-0200-000007000000}">
      <formula1>analysis</formula1>
    </dataValidation>
    <dataValidation type="list" allowBlank="1" showInputMessage="1" showErrorMessage="1" sqref="BA1:BB1048576" xr:uid="{00000000-0002-0000-0200-000008000000}">
      <formula1>yesno</formula1>
    </dataValidation>
    <dataValidation type="list" allowBlank="1" showInputMessage="1" showErrorMessage="1" sqref="BC1:BC1048576" xr:uid="{00000000-0002-0000-0200-000009000000}">
      <formula1>RPE</formula1>
    </dataValidation>
  </dataValidations>
  <printOptions horizontalCentered="1" verticalCentered="1"/>
  <pageMargins left="0.46" right="0.47" top="0.39370078740157483" bottom="0.39370078740157483" header="0.39370078740157483" footer="0.39370078740157483"/>
  <pageSetup paperSize="9" orientation="landscape" horizontalDpi="300" verticalDpi="300" r:id="rId1"/>
  <headerFooter alignWithMargins="0"/>
  <cellWatches>
    <cellWatch r="S2"/>
    <cellWatch r="AD2"/>
  </cellWatche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H18"/>
  <sheetViews>
    <sheetView tabSelected="1" zoomScaleNormal="100" workbookViewId="0">
      <selection activeCell="A4" sqref="A4"/>
    </sheetView>
  </sheetViews>
  <sheetFormatPr defaultRowHeight="14.25" x14ac:dyDescent="0.2"/>
  <cols>
    <col min="1" max="1" width="24.125" customWidth="1"/>
    <col min="2" max="2" width="9" style="158"/>
    <col min="3" max="4" width="10.625" style="158" customWidth="1"/>
    <col min="5" max="6" width="10.625" style="269" customWidth="1"/>
    <col min="7" max="7" width="10.625" style="161" customWidth="1"/>
    <col min="8" max="9" width="10.625" style="269" customWidth="1"/>
    <col min="10" max="10" width="10.625" customWidth="1"/>
    <col min="11" max="12" width="10.625" style="158" customWidth="1"/>
    <col min="13" max="14" width="10.625" style="269" customWidth="1"/>
    <col min="15" max="15" width="10.625" style="161" customWidth="1"/>
    <col min="16" max="17" width="10.625" style="269" customWidth="1"/>
    <col min="18" max="18" width="10.625" customWidth="1"/>
    <col min="19" max="20" width="10.625" style="158" customWidth="1"/>
    <col min="21" max="22" width="10.625" style="269" customWidth="1"/>
    <col min="23" max="23" width="10.625" style="161" customWidth="1"/>
    <col min="24" max="25" width="10.625" style="269" customWidth="1"/>
    <col min="26" max="26" width="10.625" customWidth="1"/>
    <col min="27" max="28" width="10.625" style="158" customWidth="1"/>
    <col min="29" max="30" width="10.625" style="269" customWidth="1"/>
    <col min="31" max="31" width="10.625" style="161" customWidth="1"/>
    <col min="32" max="33" width="10.625" style="269" customWidth="1"/>
    <col min="34" max="34" width="10.625" customWidth="1"/>
  </cols>
  <sheetData>
    <row r="1" spans="1:34" s="230" customFormat="1" ht="30" x14ac:dyDescent="0.2">
      <c r="A1" s="232" t="s">
        <v>302</v>
      </c>
      <c r="B1" s="231"/>
      <c r="C1" s="265"/>
      <c r="D1" s="266"/>
      <c r="E1" s="267"/>
      <c r="F1" s="267"/>
      <c r="G1" s="270"/>
      <c r="H1" s="267"/>
      <c r="I1" s="267"/>
      <c r="J1" s="231"/>
      <c r="K1" s="271"/>
      <c r="L1" s="271"/>
      <c r="M1" s="272"/>
      <c r="N1" s="272"/>
      <c r="O1" s="274"/>
      <c r="P1" s="272"/>
      <c r="Q1" s="272"/>
      <c r="S1" s="271"/>
      <c r="T1" s="271"/>
      <c r="U1" s="272"/>
      <c r="V1" s="272"/>
      <c r="W1" s="274"/>
      <c r="X1" s="272"/>
      <c r="Y1" s="272"/>
      <c r="AA1" s="271"/>
      <c r="AB1" s="271"/>
      <c r="AC1" s="272"/>
      <c r="AD1" s="272"/>
      <c r="AE1" s="274"/>
      <c r="AF1" s="272"/>
      <c r="AG1" s="272"/>
    </row>
    <row r="2" spans="1:34" ht="15" x14ac:dyDescent="0.2">
      <c r="A2" s="167"/>
      <c r="B2" s="168"/>
      <c r="C2" s="284" t="s">
        <v>327</v>
      </c>
      <c r="D2" s="285"/>
      <c r="E2" s="285"/>
      <c r="F2" s="285"/>
      <c r="G2" s="285"/>
      <c r="H2" s="285"/>
      <c r="I2" s="285"/>
      <c r="J2" s="286"/>
      <c r="K2" s="287" t="s">
        <v>333</v>
      </c>
      <c r="L2" s="288"/>
      <c r="M2" s="288"/>
      <c r="N2" s="288"/>
      <c r="O2" s="288"/>
      <c r="P2" s="288"/>
      <c r="Q2" s="288"/>
      <c r="R2" s="289"/>
      <c r="S2" s="290" t="s">
        <v>341</v>
      </c>
      <c r="T2" s="291"/>
      <c r="U2" s="291"/>
      <c r="V2" s="291"/>
      <c r="W2" s="291"/>
      <c r="X2" s="291"/>
      <c r="Y2" s="291"/>
      <c r="Z2" s="292"/>
      <c r="AA2" s="281" t="s">
        <v>327</v>
      </c>
      <c r="AB2" s="282"/>
      <c r="AC2" s="282"/>
      <c r="AD2" s="282"/>
      <c r="AE2" s="282"/>
      <c r="AF2" s="282"/>
      <c r="AG2" s="282"/>
      <c r="AH2" s="283"/>
    </row>
    <row r="3" spans="1:34" ht="85.5" x14ac:dyDescent="0.2">
      <c r="A3" s="127" t="s">
        <v>228</v>
      </c>
      <c r="B3" s="158" t="s">
        <v>266</v>
      </c>
      <c r="C3" s="159" t="s">
        <v>325</v>
      </c>
      <c r="D3" s="159" t="s">
        <v>326</v>
      </c>
      <c r="E3" s="268" t="s">
        <v>329</v>
      </c>
      <c r="F3" s="268" t="s">
        <v>330</v>
      </c>
      <c r="G3" s="160" t="s">
        <v>328</v>
      </c>
      <c r="H3" s="268" t="s">
        <v>331</v>
      </c>
      <c r="I3" s="268" t="s">
        <v>332</v>
      </c>
      <c r="J3" s="157" t="s">
        <v>356</v>
      </c>
      <c r="K3" s="233" t="s">
        <v>334</v>
      </c>
      <c r="L3" s="233" t="s">
        <v>335</v>
      </c>
      <c r="M3" s="273" t="s">
        <v>336</v>
      </c>
      <c r="N3" s="273" t="s">
        <v>337</v>
      </c>
      <c r="O3" s="234" t="s">
        <v>338</v>
      </c>
      <c r="P3" s="273" t="s">
        <v>339</v>
      </c>
      <c r="Q3" s="273" t="s">
        <v>340</v>
      </c>
      <c r="R3" s="235" t="s">
        <v>357</v>
      </c>
      <c r="S3" s="236" t="s">
        <v>342</v>
      </c>
      <c r="T3" s="236" t="s">
        <v>343</v>
      </c>
      <c r="U3" s="275" t="s">
        <v>344</v>
      </c>
      <c r="V3" s="275" t="s">
        <v>345</v>
      </c>
      <c r="W3" s="237" t="s">
        <v>346</v>
      </c>
      <c r="X3" s="275" t="s">
        <v>347</v>
      </c>
      <c r="Y3" s="275" t="s">
        <v>348</v>
      </c>
      <c r="Z3" s="238" t="s">
        <v>358</v>
      </c>
      <c r="AA3" s="239" t="s">
        <v>349</v>
      </c>
      <c r="AB3" s="239" t="s">
        <v>350</v>
      </c>
      <c r="AC3" s="276" t="s">
        <v>351</v>
      </c>
      <c r="AD3" s="276" t="s">
        <v>352</v>
      </c>
      <c r="AE3" s="240" t="s">
        <v>353</v>
      </c>
      <c r="AF3" s="276" t="s">
        <v>354</v>
      </c>
      <c r="AG3" s="276" t="s">
        <v>355</v>
      </c>
      <c r="AH3" s="241" t="s">
        <v>359</v>
      </c>
    </row>
    <row r="4" spans="1:34" x14ac:dyDescent="0.2">
      <c r="A4" t="s">
        <v>229</v>
      </c>
      <c r="C4" s="159"/>
      <c r="D4" s="159"/>
      <c r="E4" s="268"/>
      <c r="F4" s="268"/>
      <c r="G4" s="160"/>
      <c r="H4" s="268"/>
      <c r="I4" s="268"/>
      <c r="J4" s="157"/>
      <c r="K4" s="233"/>
      <c r="L4" s="233"/>
      <c r="M4" s="273"/>
      <c r="N4" s="273"/>
      <c r="O4" s="234"/>
      <c r="P4" s="273"/>
      <c r="Q4" s="273"/>
      <c r="R4" s="235"/>
      <c r="S4" s="236"/>
      <c r="T4" s="236"/>
      <c r="U4" s="275"/>
      <c r="V4" s="275"/>
      <c r="W4" s="237"/>
      <c r="X4" s="275"/>
      <c r="Y4" s="275"/>
      <c r="Z4" s="238"/>
      <c r="AA4" s="239"/>
      <c r="AB4" s="239"/>
      <c r="AC4" s="276"/>
      <c r="AD4" s="276"/>
      <c r="AE4" s="240"/>
      <c r="AF4" s="276"/>
      <c r="AG4" s="276"/>
      <c r="AH4" s="241"/>
    </row>
    <row r="5" spans="1:34" x14ac:dyDescent="0.2">
      <c r="A5" t="s">
        <v>230</v>
      </c>
      <c r="C5" s="159"/>
      <c r="D5" s="159"/>
      <c r="E5" s="268"/>
      <c r="F5" s="268"/>
      <c r="G5" s="160"/>
      <c r="H5" s="268"/>
      <c r="I5" s="268" t="str">
        <f>IF(I4="","",I4)</f>
        <v/>
      </c>
      <c r="J5" s="157"/>
      <c r="K5" s="233"/>
      <c r="L5" s="233"/>
      <c r="M5" s="273"/>
      <c r="N5" s="273"/>
      <c r="O5" s="234"/>
      <c r="P5" s="273"/>
      <c r="Q5" s="273" t="str">
        <f>IF(Q4="","",Q4)</f>
        <v/>
      </c>
      <c r="R5" s="235"/>
      <c r="S5" s="236"/>
      <c r="T5" s="236"/>
      <c r="U5" s="275"/>
      <c r="V5" s="275"/>
      <c r="W5" s="237"/>
      <c r="X5" s="275"/>
      <c r="Y5" s="275" t="str">
        <f>IF(Y4="","",Y4)</f>
        <v/>
      </c>
      <c r="Z5" s="238"/>
      <c r="AA5" s="239"/>
      <c r="AB5" s="239"/>
      <c r="AC5" s="276"/>
      <c r="AD5" s="276"/>
      <c r="AE5" s="240"/>
      <c r="AF5" s="276"/>
      <c r="AG5" s="276" t="str">
        <f>IF(AG4="","",AG4)</f>
        <v/>
      </c>
      <c r="AH5" s="241"/>
    </row>
    <row r="6" spans="1:34" x14ac:dyDescent="0.2">
      <c r="A6" t="s">
        <v>231</v>
      </c>
      <c r="C6" s="159"/>
      <c r="D6" s="159"/>
      <c r="E6" s="268"/>
      <c r="F6" s="268"/>
      <c r="G6" s="160"/>
      <c r="H6" s="268"/>
      <c r="I6" s="268" t="str">
        <f t="shared" ref="I6:I18" si="0">IF(I5="","",I5)</f>
        <v/>
      </c>
      <c r="J6" s="157"/>
      <c r="K6" s="233"/>
      <c r="L6" s="233"/>
      <c r="M6" s="273"/>
      <c r="N6" s="273"/>
      <c r="O6" s="234"/>
      <c r="P6" s="273"/>
      <c r="Q6" s="273" t="str">
        <f t="shared" ref="Q6:Q18" si="1">IF(Q5="","",Q5)</f>
        <v/>
      </c>
      <c r="R6" s="235"/>
      <c r="S6" s="236"/>
      <c r="T6" s="236"/>
      <c r="U6" s="275"/>
      <c r="V6" s="275"/>
      <c r="W6" s="237"/>
      <c r="X6" s="275"/>
      <c r="Y6" s="275" t="str">
        <f t="shared" ref="Y6:Y18" si="2">IF(Y5="","",Y5)</f>
        <v/>
      </c>
      <c r="Z6" s="238"/>
      <c r="AA6" s="239"/>
      <c r="AB6" s="239"/>
      <c r="AC6" s="276"/>
      <c r="AD6" s="276"/>
      <c r="AE6" s="240"/>
      <c r="AF6" s="276"/>
      <c r="AG6" s="276" t="str">
        <f t="shared" ref="AG6:AG18" si="3">IF(AG5="","",AG5)</f>
        <v/>
      </c>
      <c r="AH6" s="241"/>
    </row>
    <row r="7" spans="1:34" x14ac:dyDescent="0.2">
      <c r="A7" t="s">
        <v>232</v>
      </c>
      <c r="C7" s="159"/>
      <c r="D7" s="159"/>
      <c r="E7" s="268"/>
      <c r="F7" s="268"/>
      <c r="G7" s="160"/>
      <c r="H7" s="268"/>
      <c r="I7" s="268" t="str">
        <f t="shared" si="0"/>
        <v/>
      </c>
      <c r="J7" s="157"/>
      <c r="K7" s="233"/>
      <c r="L7" s="233"/>
      <c r="M7" s="273"/>
      <c r="N7" s="273"/>
      <c r="O7" s="234"/>
      <c r="P7" s="273"/>
      <c r="Q7" s="273" t="str">
        <f t="shared" si="1"/>
        <v/>
      </c>
      <c r="R7" s="235"/>
      <c r="S7" s="236"/>
      <c r="T7" s="236"/>
      <c r="U7" s="275"/>
      <c r="V7" s="275"/>
      <c r="W7" s="237"/>
      <c r="X7" s="275"/>
      <c r="Y7" s="275" t="str">
        <f t="shared" si="2"/>
        <v/>
      </c>
      <c r="Z7" s="238"/>
      <c r="AA7" s="239"/>
      <c r="AB7" s="239"/>
      <c r="AC7" s="276"/>
      <c r="AD7" s="276"/>
      <c r="AE7" s="240"/>
      <c r="AF7" s="276"/>
      <c r="AG7" s="276" t="str">
        <f t="shared" si="3"/>
        <v/>
      </c>
      <c r="AH7" s="241"/>
    </row>
    <row r="8" spans="1:34" x14ac:dyDescent="0.2">
      <c r="A8" t="s">
        <v>233</v>
      </c>
      <c r="C8" s="159"/>
      <c r="D8" s="159"/>
      <c r="E8" s="268"/>
      <c r="F8" s="268"/>
      <c r="G8" s="160"/>
      <c r="H8" s="268"/>
      <c r="I8" s="268" t="str">
        <f t="shared" si="0"/>
        <v/>
      </c>
      <c r="J8" s="157"/>
      <c r="K8" s="233"/>
      <c r="L8" s="233"/>
      <c r="M8" s="273"/>
      <c r="N8" s="273"/>
      <c r="O8" s="234"/>
      <c r="P8" s="273"/>
      <c r="Q8" s="273" t="str">
        <f t="shared" si="1"/>
        <v/>
      </c>
      <c r="R8" s="235"/>
      <c r="S8" s="236"/>
      <c r="T8" s="236"/>
      <c r="U8" s="275"/>
      <c r="V8" s="275"/>
      <c r="W8" s="237"/>
      <c r="X8" s="275"/>
      <c r="Y8" s="275" t="str">
        <f t="shared" si="2"/>
        <v/>
      </c>
      <c r="Z8" s="238"/>
      <c r="AA8" s="239"/>
      <c r="AB8" s="239"/>
      <c r="AC8" s="276"/>
      <c r="AD8" s="276"/>
      <c r="AE8" s="240"/>
      <c r="AF8" s="276"/>
      <c r="AG8" s="276" t="str">
        <f t="shared" si="3"/>
        <v/>
      </c>
      <c r="AH8" s="241"/>
    </row>
    <row r="9" spans="1:34" x14ac:dyDescent="0.2">
      <c r="A9" t="s">
        <v>234</v>
      </c>
      <c r="C9" s="159"/>
      <c r="D9" s="159"/>
      <c r="E9" s="268"/>
      <c r="F9" s="268"/>
      <c r="G9" s="160"/>
      <c r="H9" s="268"/>
      <c r="I9" s="268" t="str">
        <f t="shared" si="0"/>
        <v/>
      </c>
      <c r="J9" s="157"/>
      <c r="K9" s="233"/>
      <c r="L9" s="233"/>
      <c r="M9" s="273"/>
      <c r="N9" s="273"/>
      <c r="O9" s="234"/>
      <c r="P9" s="273"/>
      <c r="Q9" s="273" t="str">
        <f t="shared" si="1"/>
        <v/>
      </c>
      <c r="R9" s="235"/>
      <c r="S9" s="236"/>
      <c r="T9" s="236"/>
      <c r="U9" s="275"/>
      <c r="V9" s="275"/>
      <c r="W9" s="237"/>
      <c r="X9" s="275"/>
      <c r="Y9" s="275" t="str">
        <f t="shared" si="2"/>
        <v/>
      </c>
      <c r="Z9" s="238"/>
      <c r="AA9" s="239"/>
      <c r="AB9" s="239"/>
      <c r="AC9" s="276"/>
      <c r="AD9" s="276"/>
      <c r="AE9" s="240"/>
      <c r="AF9" s="276"/>
      <c r="AG9" s="276" t="str">
        <f t="shared" si="3"/>
        <v/>
      </c>
      <c r="AH9" s="241"/>
    </row>
    <row r="10" spans="1:34" x14ac:dyDescent="0.2">
      <c r="A10" t="s">
        <v>235</v>
      </c>
      <c r="C10" s="159"/>
      <c r="D10" s="159"/>
      <c r="E10" s="268"/>
      <c r="F10" s="268"/>
      <c r="G10" s="160"/>
      <c r="H10" s="268"/>
      <c r="I10" s="268" t="str">
        <f t="shared" si="0"/>
        <v/>
      </c>
      <c r="J10" s="157"/>
      <c r="K10" s="233"/>
      <c r="L10" s="233"/>
      <c r="M10" s="273"/>
      <c r="N10" s="273"/>
      <c r="O10" s="234"/>
      <c r="P10" s="273"/>
      <c r="Q10" s="273" t="str">
        <f t="shared" si="1"/>
        <v/>
      </c>
      <c r="R10" s="235"/>
      <c r="S10" s="236"/>
      <c r="T10" s="236"/>
      <c r="U10" s="275"/>
      <c r="V10" s="275"/>
      <c r="W10" s="237"/>
      <c r="X10" s="275"/>
      <c r="Y10" s="275" t="str">
        <f t="shared" si="2"/>
        <v/>
      </c>
      <c r="Z10" s="238"/>
      <c r="AA10" s="239"/>
      <c r="AB10" s="239"/>
      <c r="AC10" s="276"/>
      <c r="AD10" s="276"/>
      <c r="AE10" s="240"/>
      <c r="AF10" s="276"/>
      <c r="AG10" s="276" t="str">
        <f t="shared" si="3"/>
        <v/>
      </c>
      <c r="AH10" s="241"/>
    </row>
    <row r="11" spans="1:34" x14ac:dyDescent="0.2">
      <c r="A11" t="s">
        <v>236</v>
      </c>
      <c r="C11" s="159"/>
      <c r="D11" s="159"/>
      <c r="E11" s="268"/>
      <c r="F11" s="268"/>
      <c r="G11" s="160"/>
      <c r="H11" s="268"/>
      <c r="I11" s="268" t="str">
        <f t="shared" si="0"/>
        <v/>
      </c>
      <c r="J11" s="157"/>
      <c r="K11" s="233"/>
      <c r="L11" s="233"/>
      <c r="M11" s="273"/>
      <c r="N11" s="273"/>
      <c r="O11" s="234"/>
      <c r="P11" s="273"/>
      <c r="Q11" s="273" t="str">
        <f t="shared" si="1"/>
        <v/>
      </c>
      <c r="R11" s="235"/>
      <c r="S11" s="236"/>
      <c r="T11" s="236"/>
      <c r="U11" s="275"/>
      <c r="V11" s="275"/>
      <c r="W11" s="237"/>
      <c r="X11" s="275"/>
      <c r="Y11" s="275" t="str">
        <f t="shared" si="2"/>
        <v/>
      </c>
      <c r="Z11" s="238"/>
      <c r="AA11" s="239"/>
      <c r="AB11" s="239"/>
      <c r="AC11" s="276"/>
      <c r="AD11" s="276"/>
      <c r="AE11" s="240"/>
      <c r="AF11" s="276"/>
      <c r="AG11" s="276" t="str">
        <f t="shared" si="3"/>
        <v/>
      </c>
      <c r="AH11" s="241"/>
    </row>
    <row r="12" spans="1:34" x14ac:dyDescent="0.2">
      <c r="A12" t="s">
        <v>237</v>
      </c>
      <c r="C12" s="159"/>
      <c r="D12" s="159"/>
      <c r="E12" s="268"/>
      <c r="F12" s="268"/>
      <c r="G12" s="160"/>
      <c r="H12" s="268"/>
      <c r="I12" s="268" t="str">
        <f t="shared" si="0"/>
        <v/>
      </c>
      <c r="J12" s="157"/>
      <c r="K12" s="233"/>
      <c r="L12" s="233"/>
      <c r="M12" s="273"/>
      <c r="N12" s="273"/>
      <c r="O12" s="234"/>
      <c r="P12" s="273"/>
      <c r="Q12" s="273" t="str">
        <f t="shared" si="1"/>
        <v/>
      </c>
      <c r="R12" s="235"/>
      <c r="S12" s="236"/>
      <c r="T12" s="236"/>
      <c r="U12" s="275"/>
      <c r="V12" s="275"/>
      <c r="W12" s="237"/>
      <c r="X12" s="275"/>
      <c r="Y12" s="275" t="str">
        <f t="shared" si="2"/>
        <v/>
      </c>
      <c r="Z12" s="238"/>
      <c r="AA12" s="239"/>
      <c r="AB12" s="239"/>
      <c r="AC12" s="276"/>
      <c r="AD12" s="276"/>
      <c r="AE12" s="240"/>
      <c r="AF12" s="276"/>
      <c r="AG12" s="276" t="str">
        <f t="shared" si="3"/>
        <v/>
      </c>
      <c r="AH12" s="241"/>
    </row>
    <row r="13" spans="1:34" x14ac:dyDescent="0.2">
      <c r="A13" t="s">
        <v>238</v>
      </c>
      <c r="C13" s="159"/>
      <c r="D13" s="159"/>
      <c r="E13" s="268"/>
      <c r="F13" s="268"/>
      <c r="G13" s="160"/>
      <c r="H13" s="268"/>
      <c r="I13" s="268" t="str">
        <f t="shared" si="0"/>
        <v/>
      </c>
      <c r="J13" s="157"/>
      <c r="K13" s="233"/>
      <c r="L13" s="233"/>
      <c r="M13" s="273"/>
      <c r="N13" s="273"/>
      <c r="O13" s="234"/>
      <c r="P13" s="273"/>
      <c r="Q13" s="273" t="str">
        <f t="shared" si="1"/>
        <v/>
      </c>
      <c r="R13" s="235"/>
      <c r="S13" s="236"/>
      <c r="T13" s="236"/>
      <c r="U13" s="275"/>
      <c r="V13" s="275"/>
      <c r="W13" s="237"/>
      <c r="X13" s="275"/>
      <c r="Y13" s="275" t="str">
        <f t="shared" si="2"/>
        <v/>
      </c>
      <c r="Z13" s="238"/>
      <c r="AA13" s="239"/>
      <c r="AB13" s="239"/>
      <c r="AC13" s="276"/>
      <c r="AD13" s="276"/>
      <c r="AE13" s="240"/>
      <c r="AF13" s="276"/>
      <c r="AG13" s="276" t="str">
        <f t="shared" si="3"/>
        <v/>
      </c>
      <c r="AH13" s="241"/>
    </row>
    <row r="14" spans="1:34" x14ac:dyDescent="0.2">
      <c r="A14" t="s">
        <v>239</v>
      </c>
      <c r="C14" s="159"/>
      <c r="D14" s="159"/>
      <c r="E14" s="268"/>
      <c r="F14" s="268"/>
      <c r="G14" s="160"/>
      <c r="H14" s="268"/>
      <c r="I14" s="268" t="str">
        <f t="shared" si="0"/>
        <v/>
      </c>
      <c r="J14" s="157"/>
      <c r="K14" s="233"/>
      <c r="L14" s="233"/>
      <c r="M14" s="273"/>
      <c r="N14" s="273"/>
      <c r="O14" s="234"/>
      <c r="P14" s="273"/>
      <c r="Q14" s="273" t="str">
        <f t="shared" si="1"/>
        <v/>
      </c>
      <c r="R14" s="235"/>
      <c r="S14" s="236"/>
      <c r="T14" s="236"/>
      <c r="U14" s="275"/>
      <c r="V14" s="275"/>
      <c r="W14" s="237"/>
      <c r="X14" s="275"/>
      <c r="Y14" s="275" t="str">
        <f t="shared" si="2"/>
        <v/>
      </c>
      <c r="Z14" s="238"/>
      <c r="AA14" s="239"/>
      <c r="AB14" s="239"/>
      <c r="AC14" s="276"/>
      <c r="AD14" s="276"/>
      <c r="AE14" s="240"/>
      <c r="AF14" s="276"/>
      <c r="AG14" s="276" t="str">
        <f t="shared" si="3"/>
        <v/>
      </c>
      <c r="AH14" s="241"/>
    </row>
    <row r="15" spans="1:34" x14ac:dyDescent="0.2">
      <c r="A15" t="s">
        <v>240</v>
      </c>
      <c r="C15" s="159"/>
      <c r="D15" s="159"/>
      <c r="E15" s="268"/>
      <c r="F15" s="268"/>
      <c r="G15" s="160"/>
      <c r="H15" s="268"/>
      <c r="I15" s="268" t="str">
        <f t="shared" si="0"/>
        <v/>
      </c>
      <c r="J15" s="157"/>
      <c r="K15" s="233"/>
      <c r="L15" s="233"/>
      <c r="M15" s="273"/>
      <c r="N15" s="273"/>
      <c r="O15" s="234"/>
      <c r="P15" s="273"/>
      <c r="Q15" s="273" t="str">
        <f t="shared" si="1"/>
        <v/>
      </c>
      <c r="R15" s="235"/>
      <c r="S15" s="236"/>
      <c r="T15" s="236"/>
      <c r="U15" s="275"/>
      <c r="V15" s="275"/>
      <c r="W15" s="237"/>
      <c r="X15" s="275"/>
      <c r="Y15" s="275" t="str">
        <f t="shared" si="2"/>
        <v/>
      </c>
      <c r="Z15" s="238"/>
      <c r="AA15" s="239"/>
      <c r="AB15" s="239"/>
      <c r="AC15" s="276"/>
      <c r="AD15" s="276"/>
      <c r="AE15" s="240"/>
      <c r="AF15" s="276"/>
      <c r="AG15" s="276" t="str">
        <f t="shared" si="3"/>
        <v/>
      </c>
      <c r="AH15" s="241"/>
    </row>
    <row r="16" spans="1:34" x14ac:dyDescent="0.2">
      <c r="A16" t="s">
        <v>241</v>
      </c>
      <c r="C16" s="159"/>
      <c r="D16" s="159"/>
      <c r="E16" s="268"/>
      <c r="F16" s="268"/>
      <c r="G16" s="160"/>
      <c r="H16" s="268"/>
      <c r="I16" s="268" t="str">
        <f t="shared" si="0"/>
        <v/>
      </c>
      <c r="J16" s="157"/>
      <c r="K16" s="233"/>
      <c r="L16" s="233"/>
      <c r="M16" s="273"/>
      <c r="N16" s="273"/>
      <c r="O16" s="234"/>
      <c r="P16" s="273"/>
      <c r="Q16" s="273" t="str">
        <f t="shared" si="1"/>
        <v/>
      </c>
      <c r="R16" s="235"/>
      <c r="S16" s="236"/>
      <c r="T16" s="236"/>
      <c r="U16" s="275"/>
      <c r="V16" s="275"/>
      <c r="W16" s="237"/>
      <c r="X16" s="275"/>
      <c r="Y16" s="275" t="str">
        <f t="shared" si="2"/>
        <v/>
      </c>
      <c r="Z16" s="238"/>
      <c r="AA16" s="239"/>
      <c r="AB16" s="239"/>
      <c r="AC16" s="276"/>
      <c r="AD16" s="276"/>
      <c r="AE16" s="240"/>
      <c r="AF16" s="276"/>
      <c r="AG16" s="276" t="str">
        <f t="shared" si="3"/>
        <v/>
      </c>
      <c r="AH16" s="241"/>
    </row>
    <row r="17" spans="1:34" x14ac:dyDescent="0.2">
      <c r="A17" t="s">
        <v>242</v>
      </c>
      <c r="C17" s="159"/>
      <c r="D17" s="159"/>
      <c r="E17" s="268"/>
      <c r="F17" s="268"/>
      <c r="G17" s="160"/>
      <c r="H17" s="268"/>
      <c r="I17" s="268" t="str">
        <f t="shared" si="0"/>
        <v/>
      </c>
      <c r="J17" s="157"/>
      <c r="K17" s="233"/>
      <c r="L17" s="233"/>
      <c r="M17" s="273"/>
      <c r="N17" s="273"/>
      <c r="O17" s="234"/>
      <c r="P17" s="273"/>
      <c r="Q17" s="273" t="str">
        <f t="shared" si="1"/>
        <v/>
      </c>
      <c r="R17" s="235"/>
      <c r="S17" s="236"/>
      <c r="T17" s="236"/>
      <c r="U17" s="275"/>
      <c r="V17" s="275"/>
      <c r="W17" s="237"/>
      <c r="X17" s="275"/>
      <c r="Y17" s="275" t="str">
        <f t="shared" si="2"/>
        <v/>
      </c>
      <c r="Z17" s="238"/>
      <c r="AA17" s="239"/>
      <c r="AB17" s="239"/>
      <c r="AC17" s="276"/>
      <c r="AD17" s="276"/>
      <c r="AE17" s="240"/>
      <c r="AF17" s="276"/>
      <c r="AG17" s="276" t="str">
        <f t="shared" si="3"/>
        <v/>
      </c>
      <c r="AH17" s="241"/>
    </row>
    <row r="18" spans="1:34" x14ac:dyDescent="0.2">
      <c r="A18" t="s">
        <v>243</v>
      </c>
      <c r="C18" s="159"/>
      <c r="D18" s="159"/>
      <c r="E18" s="268"/>
      <c r="F18" s="268"/>
      <c r="G18" s="160"/>
      <c r="H18" s="268"/>
      <c r="I18" s="268" t="str">
        <f t="shared" si="0"/>
        <v/>
      </c>
      <c r="J18" s="157"/>
      <c r="K18" s="233"/>
      <c r="L18" s="233"/>
      <c r="M18" s="273"/>
      <c r="N18" s="273"/>
      <c r="O18" s="234"/>
      <c r="P18" s="273"/>
      <c r="Q18" s="273" t="str">
        <f t="shared" si="1"/>
        <v/>
      </c>
      <c r="R18" s="235"/>
      <c r="S18" s="236"/>
      <c r="T18" s="236"/>
      <c r="U18" s="275"/>
      <c r="V18" s="275"/>
      <c r="W18" s="237"/>
      <c r="X18" s="275"/>
      <c r="Y18" s="275" t="str">
        <f t="shared" si="2"/>
        <v/>
      </c>
      <c r="Z18" s="238"/>
      <c r="AA18" s="239"/>
      <c r="AB18" s="239"/>
      <c r="AC18" s="276"/>
      <c r="AD18" s="276"/>
      <c r="AE18" s="240"/>
      <c r="AF18" s="276"/>
      <c r="AG18" s="276" t="str">
        <f t="shared" si="3"/>
        <v/>
      </c>
      <c r="AH18" s="241"/>
    </row>
  </sheetData>
  <mergeCells count="4">
    <mergeCell ref="AA2:AH2"/>
    <mergeCell ref="C2:J2"/>
    <mergeCell ref="K2:R2"/>
    <mergeCell ref="S2:Z2"/>
  </mergeCells>
  <dataValidations count="1">
    <dataValidation type="list" allowBlank="1" showInputMessage="1" showErrorMessage="1" sqref="J4:J18 R4:R18 Z4:Z18 AH4:AH18" xr:uid="{38085516-F3E9-40C4-976D-11158020DD8C}">
      <formula1>yesno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/>
  <dimension ref="A1:E14"/>
  <sheetViews>
    <sheetView topLeftCell="A7" workbookViewId="0">
      <selection activeCell="C20" sqref="C20"/>
    </sheetView>
  </sheetViews>
  <sheetFormatPr defaultColWidth="11" defaultRowHeight="14.25" x14ac:dyDescent="0.2"/>
  <cols>
    <col min="1" max="1" width="7.125" style="1" customWidth="1"/>
    <col min="2" max="2" width="15.875" style="1" customWidth="1"/>
    <col min="3" max="3" width="41.125" style="1" customWidth="1"/>
    <col min="4" max="4" width="31.5" style="1" customWidth="1"/>
    <col min="5" max="5" width="37.375" style="1" customWidth="1"/>
    <col min="6" max="16384" width="11" style="1"/>
  </cols>
  <sheetData>
    <row r="1" spans="1:5" ht="29.25" customHeight="1" x14ac:dyDescent="0.2">
      <c r="A1" s="294" t="s">
        <v>23</v>
      </c>
      <c r="B1" s="294"/>
      <c r="C1" s="294" t="s">
        <v>47</v>
      </c>
      <c r="D1" s="294" t="s">
        <v>24</v>
      </c>
      <c r="E1" s="294" t="s">
        <v>20</v>
      </c>
    </row>
    <row r="2" spans="1:5" ht="15" x14ac:dyDescent="0.2">
      <c r="A2" s="2" t="s">
        <v>26</v>
      </c>
      <c r="B2" s="2" t="s">
        <v>25</v>
      </c>
      <c r="C2" s="294"/>
      <c r="D2" s="294"/>
      <c r="E2" s="294"/>
    </row>
    <row r="3" spans="1:5" s="9" customFormat="1" ht="32.25" customHeight="1" x14ac:dyDescent="0.2">
      <c r="A3" s="3" t="s">
        <v>65</v>
      </c>
      <c r="B3" s="3" t="s">
        <v>16</v>
      </c>
      <c r="C3" s="3" t="s">
        <v>30</v>
      </c>
      <c r="D3" s="4" t="s">
        <v>39</v>
      </c>
      <c r="E3" s="4" t="s">
        <v>46</v>
      </c>
    </row>
    <row r="4" spans="1:5" s="6" customFormat="1" ht="32.25" customHeight="1" x14ac:dyDescent="0.2">
      <c r="A4" s="2" t="s">
        <v>29</v>
      </c>
      <c r="B4" s="2" t="s">
        <v>64</v>
      </c>
      <c r="C4" s="10" t="s">
        <v>66</v>
      </c>
      <c r="D4" s="5"/>
      <c r="E4" s="5"/>
    </row>
    <row r="5" spans="1:5" s="11" customFormat="1" ht="65.25" customHeight="1" x14ac:dyDescent="0.2">
      <c r="A5" s="10" t="s">
        <v>68</v>
      </c>
      <c r="B5" s="2" t="s">
        <v>0</v>
      </c>
      <c r="C5" s="10" t="s">
        <v>67</v>
      </c>
      <c r="D5" s="4" t="s">
        <v>27</v>
      </c>
      <c r="E5" s="4" t="s">
        <v>31</v>
      </c>
    </row>
    <row r="6" spans="1:5" s="9" customFormat="1" ht="42.75" x14ac:dyDescent="0.2">
      <c r="A6" s="3" t="s">
        <v>70</v>
      </c>
      <c r="B6" s="2" t="s">
        <v>15</v>
      </c>
      <c r="C6" s="3" t="s">
        <v>69</v>
      </c>
      <c r="D6" s="4" t="s">
        <v>40</v>
      </c>
      <c r="E6" s="4" t="s">
        <v>28</v>
      </c>
    </row>
    <row r="7" spans="1:5" s="11" customFormat="1" ht="57" x14ac:dyDescent="0.2">
      <c r="A7" s="3" t="s">
        <v>34</v>
      </c>
      <c r="B7" s="2" t="s">
        <v>21</v>
      </c>
      <c r="C7" s="10" t="s">
        <v>71</v>
      </c>
      <c r="D7" s="4" t="s">
        <v>41</v>
      </c>
      <c r="E7" s="4" t="s">
        <v>32</v>
      </c>
    </row>
    <row r="8" spans="1:5" s="7" customFormat="1" ht="63" x14ac:dyDescent="0.2">
      <c r="A8" s="3" t="s">
        <v>37</v>
      </c>
      <c r="B8" s="12" t="s">
        <v>61</v>
      </c>
      <c r="C8" s="3" t="s">
        <v>85</v>
      </c>
      <c r="D8" s="4"/>
      <c r="E8" s="4"/>
    </row>
    <row r="9" spans="1:5" s="9" customFormat="1" ht="63" x14ac:dyDescent="0.2">
      <c r="A9" s="3" t="s">
        <v>72</v>
      </c>
      <c r="B9" s="12" t="s">
        <v>62</v>
      </c>
      <c r="C9" s="3" t="s">
        <v>73</v>
      </c>
      <c r="D9" s="4" t="s">
        <v>42</v>
      </c>
      <c r="E9" s="4" t="s">
        <v>33</v>
      </c>
    </row>
    <row r="10" spans="1:5" s="7" customFormat="1" ht="82.5" customHeight="1" x14ac:dyDescent="0.2">
      <c r="A10" s="3" t="s">
        <v>74</v>
      </c>
      <c r="B10" s="2" t="s">
        <v>22</v>
      </c>
      <c r="C10" s="3" t="s">
        <v>86</v>
      </c>
      <c r="D10" s="4" t="s">
        <v>43</v>
      </c>
      <c r="E10" s="4" t="s">
        <v>50</v>
      </c>
    </row>
    <row r="11" spans="1:5" s="7" customFormat="1" ht="82.5" customHeight="1" x14ac:dyDescent="0.2">
      <c r="A11" s="3" t="s">
        <v>75</v>
      </c>
      <c r="B11" s="12" t="s">
        <v>17</v>
      </c>
      <c r="C11" s="3" t="s">
        <v>76</v>
      </c>
      <c r="D11" s="4"/>
      <c r="E11" s="4"/>
    </row>
    <row r="12" spans="1:5" s="11" customFormat="1" ht="57" x14ac:dyDescent="0.2">
      <c r="A12" s="3" t="s">
        <v>78</v>
      </c>
      <c r="B12" s="2" t="s">
        <v>35</v>
      </c>
      <c r="C12" s="10" t="s">
        <v>77</v>
      </c>
      <c r="D12" s="4" t="s">
        <v>45</v>
      </c>
      <c r="E12" s="4" t="s">
        <v>36</v>
      </c>
    </row>
    <row r="13" spans="1:5" s="7" customFormat="1" ht="78.75" customHeight="1" x14ac:dyDescent="0.2">
      <c r="A13" s="3" t="s">
        <v>79</v>
      </c>
      <c r="B13" s="2" t="s">
        <v>38</v>
      </c>
      <c r="C13" s="10" t="s">
        <v>80</v>
      </c>
      <c r="D13" s="4" t="s">
        <v>44</v>
      </c>
      <c r="E13" s="4" t="s">
        <v>49</v>
      </c>
    </row>
    <row r="14" spans="1:5" ht="15" customHeight="1" x14ac:dyDescent="0.2">
      <c r="A14" s="293" t="s">
        <v>48</v>
      </c>
      <c r="B14" s="293"/>
      <c r="C14" s="293"/>
      <c r="D14" s="293"/>
      <c r="E14" s="293"/>
    </row>
  </sheetData>
  <mergeCells count="5">
    <mergeCell ref="A14:E14"/>
    <mergeCell ref="C1:C2"/>
    <mergeCell ref="D1:D2"/>
    <mergeCell ref="A1:B1"/>
    <mergeCell ref="E1:E2"/>
  </mergeCells>
  <phoneticPr fontId="0" type="noConversion"/>
  <printOptions horizontalCentered="1" verticalCentered="1"/>
  <pageMargins left="0.39370078740157483" right="0.39370078740157483" top="0.51181102362204722" bottom="0.51181102362204722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A8C8-093B-475F-BE34-0AEA25AF7040}">
  <sheetPr>
    <tabColor rgb="FFFFFF00"/>
  </sheetPr>
  <dimension ref="A1:H100"/>
  <sheetViews>
    <sheetView workbookViewId="0"/>
  </sheetViews>
  <sheetFormatPr defaultRowHeight="14.25" x14ac:dyDescent="0.2"/>
  <cols>
    <col min="1" max="1" width="14.125" style="184" bestFit="1" customWidth="1"/>
    <col min="2" max="2" width="15.375" style="184" bestFit="1" customWidth="1"/>
    <col min="3" max="3" width="10.75" style="187" bestFit="1" customWidth="1"/>
    <col min="4" max="4" width="9" style="186"/>
    <col min="5" max="5" width="9" style="188"/>
    <col min="6" max="6" width="14.75" style="184" bestFit="1" customWidth="1"/>
    <col min="7" max="16384" width="9" style="184"/>
  </cols>
  <sheetData>
    <row r="1" spans="1:8" s="183" customFormat="1" ht="111.75" customHeight="1" x14ac:dyDescent="0.2">
      <c r="A1" s="217" t="str">
        <f>'Collection sheet'!Q1</f>
        <v>Job function (SEG)</v>
      </c>
      <c r="B1" s="217" t="str">
        <f>'Collection sheet'!O1</f>
        <v>Type of Measurement</v>
      </c>
      <c r="C1" s="190" t="str">
        <f>'Collection sheet'!BZ1</f>
        <v>Calculated respirable dust concentration (mg/m3)</v>
      </c>
      <c r="D1" s="191" t="str">
        <f>'Collection sheet'!R1</f>
        <v>Worker ID</v>
      </c>
      <c r="E1" s="192" t="str">
        <f>'Collection sheet'!I1</f>
        <v>Date</v>
      </c>
      <c r="F1" s="189" t="str">
        <f>'Collection sheet'!CC1</f>
        <v>Dust above (TRUE) OR below (FALSE) the limit of detection</v>
      </c>
      <c r="H1" s="215" t="s">
        <v>315</v>
      </c>
    </row>
    <row r="2" spans="1:8" ht="20.100000000000001" customHeight="1" x14ac:dyDescent="0.2">
      <c r="A2" s="184" t="str">
        <f>IF('Collection sheet'!Q2="","",'Collection sheet'!Q2)</f>
        <v/>
      </c>
      <c r="B2" s="184" t="str">
        <f>IF('Collection sheet'!O2="","",'Collection sheet'!O2)</f>
        <v/>
      </c>
      <c r="C2" s="187" t="str">
        <f>'Collection sheet'!BZ2</f>
        <v/>
      </c>
      <c r="D2" s="186" t="str">
        <f>'Collection sheet'!CA2</f>
        <v/>
      </c>
      <c r="E2" s="188" t="str">
        <f>'Collection sheet'!CB2</f>
        <v/>
      </c>
      <c r="F2" s="185" t="str">
        <f>'Collection sheet'!CC2</f>
        <v/>
      </c>
    </row>
    <row r="3" spans="1:8" ht="20.100000000000001" customHeight="1" x14ac:dyDescent="0.2">
      <c r="A3" s="184" t="str">
        <f>IF('Collection sheet'!Q3="","",'Collection sheet'!Q3)</f>
        <v/>
      </c>
      <c r="B3" s="184" t="str">
        <f>IF('Collection sheet'!O3="","",'Collection sheet'!O3)</f>
        <v/>
      </c>
      <c r="C3" s="187" t="str">
        <f>'Collection sheet'!BZ3</f>
        <v/>
      </c>
      <c r="D3" s="186" t="str">
        <f>'Collection sheet'!CA3</f>
        <v/>
      </c>
      <c r="E3" s="188" t="str">
        <f>'Collection sheet'!CB3</f>
        <v/>
      </c>
      <c r="F3" s="185" t="str">
        <f>'Collection sheet'!CC3</f>
        <v/>
      </c>
    </row>
    <row r="4" spans="1:8" ht="20.100000000000001" customHeight="1" x14ac:dyDescent="0.2">
      <c r="A4" s="184" t="str">
        <f>IF('Collection sheet'!Q4="","",'Collection sheet'!Q4)</f>
        <v/>
      </c>
      <c r="B4" s="184" t="str">
        <f>IF('Collection sheet'!O4="","",'Collection sheet'!O4)</f>
        <v/>
      </c>
      <c r="C4" s="187" t="str">
        <f>'Collection sheet'!BZ4</f>
        <v/>
      </c>
      <c r="D4" s="186" t="str">
        <f>'Collection sheet'!CA4</f>
        <v/>
      </c>
      <c r="E4" s="188" t="str">
        <f>'Collection sheet'!CB4</f>
        <v/>
      </c>
      <c r="F4" s="185" t="str">
        <f>'Collection sheet'!CC4</f>
        <v/>
      </c>
    </row>
    <row r="5" spans="1:8" ht="20.100000000000001" customHeight="1" x14ac:dyDescent="0.2">
      <c r="A5" s="184" t="str">
        <f>IF('Collection sheet'!Q5="","",'Collection sheet'!Q5)</f>
        <v/>
      </c>
      <c r="B5" s="184" t="str">
        <f>IF('Collection sheet'!O5="","",'Collection sheet'!O5)</f>
        <v/>
      </c>
      <c r="C5" s="187" t="str">
        <f>'Collection sheet'!BZ5</f>
        <v/>
      </c>
      <c r="D5" s="186" t="str">
        <f>'Collection sheet'!CA5</f>
        <v/>
      </c>
      <c r="E5" s="188" t="str">
        <f>'Collection sheet'!CB5</f>
        <v/>
      </c>
      <c r="F5" s="185" t="str">
        <f>'Collection sheet'!CC5</f>
        <v/>
      </c>
    </row>
    <row r="6" spans="1:8" ht="20.100000000000001" customHeight="1" x14ac:dyDescent="0.2">
      <c r="A6" s="184" t="str">
        <f>IF('Collection sheet'!Q6="","",'Collection sheet'!Q6)</f>
        <v/>
      </c>
      <c r="B6" s="184" t="str">
        <f>IF('Collection sheet'!O6="","",'Collection sheet'!O6)</f>
        <v/>
      </c>
      <c r="C6" s="187" t="str">
        <f>'Collection sheet'!BZ6</f>
        <v/>
      </c>
      <c r="D6" s="186" t="str">
        <f>'Collection sheet'!CA6</f>
        <v/>
      </c>
      <c r="E6" s="188" t="str">
        <f>'Collection sheet'!CB6</f>
        <v/>
      </c>
      <c r="F6" s="185" t="str">
        <f>'Collection sheet'!CC6</f>
        <v/>
      </c>
    </row>
    <row r="7" spans="1:8" ht="20.100000000000001" customHeight="1" x14ac:dyDescent="0.2">
      <c r="A7" s="184" t="str">
        <f>IF('Collection sheet'!Q7="","",'Collection sheet'!Q7)</f>
        <v/>
      </c>
      <c r="B7" s="184" t="str">
        <f>IF('Collection sheet'!O7="","",'Collection sheet'!O7)</f>
        <v/>
      </c>
      <c r="C7" s="187" t="str">
        <f>'Collection sheet'!BZ7</f>
        <v/>
      </c>
      <c r="D7" s="186" t="str">
        <f>'Collection sheet'!CA7</f>
        <v/>
      </c>
      <c r="E7" s="188" t="str">
        <f>'Collection sheet'!CB7</f>
        <v/>
      </c>
      <c r="F7" s="185" t="str">
        <f>'Collection sheet'!CC7</f>
        <v/>
      </c>
    </row>
    <row r="8" spans="1:8" ht="20.100000000000001" customHeight="1" x14ac:dyDescent="0.2">
      <c r="A8" s="184" t="str">
        <f>IF('Collection sheet'!Q8="","",'Collection sheet'!Q8)</f>
        <v/>
      </c>
      <c r="B8" s="184" t="str">
        <f>IF('Collection sheet'!O8="","",'Collection sheet'!O8)</f>
        <v/>
      </c>
      <c r="C8" s="187" t="str">
        <f>'Collection sheet'!BZ8</f>
        <v/>
      </c>
      <c r="D8" s="186" t="str">
        <f>'Collection sheet'!CA8</f>
        <v/>
      </c>
      <c r="E8" s="188" t="str">
        <f>'Collection sheet'!CB8</f>
        <v/>
      </c>
      <c r="F8" s="185" t="str">
        <f>'Collection sheet'!CC8</f>
        <v/>
      </c>
    </row>
    <row r="9" spans="1:8" ht="20.100000000000001" customHeight="1" x14ac:dyDescent="0.2">
      <c r="A9" s="184" t="str">
        <f>IF('Collection sheet'!Q9="","",'Collection sheet'!Q9)</f>
        <v/>
      </c>
      <c r="B9" s="184" t="str">
        <f>IF('Collection sheet'!O9="","",'Collection sheet'!O9)</f>
        <v/>
      </c>
      <c r="C9" s="187" t="str">
        <f>'Collection sheet'!BZ9</f>
        <v/>
      </c>
      <c r="D9" s="186" t="str">
        <f>'Collection sheet'!CA9</f>
        <v/>
      </c>
      <c r="E9" s="188" t="str">
        <f>'Collection sheet'!CB9</f>
        <v/>
      </c>
      <c r="F9" s="185" t="str">
        <f>'Collection sheet'!CC9</f>
        <v/>
      </c>
    </row>
    <row r="10" spans="1:8" ht="20.100000000000001" customHeight="1" x14ac:dyDescent="0.2">
      <c r="A10" s="184" t="str">
        <f>IF('Collection sheet'!Q10="","",'Collection sheet'!Q10)</f>
        <v/>
      </c>
      <c r="B10" s="184" t="str">
        <f>IF('Collection sheet'!O10="","",'Collection sheet'!O10)</f>
        <v/>
      </c>
      <c r="C10" s="187" t="str">
        <f>'Collection sheet'!BZ10</f>
        <v/>
      </c>
      <c r="D10" s="186" t="str">
        <f>'Collection sheet'!CA10</f>
        <v/>
      </c>
      <c r="E10" s="188" t="str">
        <f>'Collection sheet'!CB10</f>
        <v/>
      </c>
      <c r="F10" s="185" t="str">
        <f>'Collection sheet'!CC10</f>
        <v/>
      </c>
    </row>
    <row r="11" spans="1:8" ht="20.100000000000001" customHeight="1" x14ac:dyDescent="0.2">
      <c r="A11" s="184" t="str">
        <f>IF('Collection sheet'!Q11="","",'Collection sheet'!Q11)</f>
        <v/>
      </c>
      <c r="B11" s="184" t="str">
        <f>IF('Collection sheet'!O11="","",'Collection sheet'!O11)</f>
        <v/>
      </c>
      <c r="C11" s="187" t="str">
        <f>'Collection sheet'!BZ11</f>
        <v/>
      </c>
      <c r="D11" s="186" t="str">
        <f>'Collection sheet'!CA11</f>
        <v/>
      </c>
      <c r="E11" s="188" t="str">
        <f>'Collection sheet'!CB11</f>
        <v/>
      </c>
      <c r="F11" s="185" t="str">
        <f>'Collection sheet'!CC11</f>
        <v/>
      </c>
    </row>
    <row r="12" spans="1:8" ht="20.100000000000001" customHeight="1" x14ac:dyDescent="0.2">
      <c r="A12" s="184" t="str">
        <f>IF('Collection sheet'!Q12="","",'Collection sheet'!Q12)</f>
        <v/>
      </c>
      <c r="B12" s="184" t="str">
        <f>IF('Collection sheet'!O12="","",'Collection sheet'!O12)</f>
        <v/>
      </c>
      <c r="C12" s="187" t="str">
        <f>'Collection sheet'!BZ12</f>
        <v/>
      </c>
      <c r="D12" s="186" t="str">
        <f>'Collection sheet'!CA12</f>
        <v/>
      </c>
      <c r="E12" s="188" t="str">
        <f>'Collection sheet'!CB12</f>
        <v/>
      </c>
      <c r="F12" s="185" t="str">
        <f>'Collection sheet'!CC12</f>
        <v/>
      </c>
    </row>
    <row r="13" spans="1:8" ht="20.100000000000001" customHeight="1" x14ac:dyDescent="0.2">
      <c r="A13" s="184" t="str">
        <f>IF('Collection sheet'!Q13="","",'Collection sheet'!Q13)</f>
        <v/>
      </c>
      <c r="B13" s="184" t="str">
        <f>IF('Collection sheet'!O13="","",'Collection sheet'!O13)</f>
        <v/>
      </c>
      <c r="C13" s="187" t="str">
        <f>'Collection sheet'!BZ13</f>
        <v/>
      </c>
      <c r="D13" s="186" t="str">
        <f>'Collection sheet'!CA13</f>
        <v/>
      </c>
      <c r="E13" s="188" t="str">
        <f>'Collection sheet'!CB13</f>
        <v/>
      </c>
      <c r="F13" s="185" t="str">
        <f>'Collection sheet'!CC13</f>
        <v/>
      </c>
    </row>
    <row r="14" spans="1:8" ht="20.100000000000001" customHeight="1" x14ac:dyDescent="0.2">
      <c r="A14" s="184" t="str">
        <f>IF('Collection sheet'!Q14="","",'Collection sheet'!Q14)</f>
        <v/>
      </c>
      <c r="B14" s="184" t="str">
        <f>IF('Collection sheet'!O14="","",'Collection sheet'!O14)</f>
        <v/>
      </c>
      <c r="C14" s="187" t="str">
        <f>'Collection sheet'!BZ14</f>
        <v/>
      </c>
      <c r="D14" s="186" t="str">
        <f>'Collection sheet'!CA14</f>
        <v/>
      </c>
      <c r="E14" s="188" t="str">
        <f>'Collection sheet'!CB14</f>
        <v/>
      </c>
      <c r="F14" s="185" t="str">
        <f>'Collection sheet'!CC14</f>
        <v/>
      </c>
    </row>
    <row r="15" spans="1:8" ht="20.100000000000001" customHeight="1" x14ac:dyDescent="0.2">
      <c r="A15" s="184" t="str">
        <f>IF('Collection sheet'!Q15="","",'Collection sheet'!Q15)</f>
        <v/>
      </c>
      <c r="B15" s="184" t="str">
        <f>IF('Collection sheet'!O15="","",'Collection sheet'!O15)</f>
        <v/>
      </c>
      <c r="C15" s="187" t="str">
        <f>'Collection sheet'!BZ15</f>
        <v/>
      </c>
      <c r="D15" s="186" t="str">
        <f>'Collection sheet'!CA15</f>
        <v/>
      </c>
      <c r="E15" s="188" t="str">
        <f>'Collection sheet'!CB15</f>
        <v/>
      </c>
      <c r="F15" s="185" t="str">
        <f>'Collection sheet'!CC15</f>
        <v/>
      </c>
    </row>
    <row r="16" spans="1:8" ht="20.100000000000001" customHeight="1" x14ac:dyDescent="0.2">
      <c r="A16" s="184" t="str">
        <f>IF('Collection sheet'!Q16="","",'Collection sheet'!Q16)</f>
        <v/>
      </c>
      <c r="B16" s="184" t="str">
        <f>IF('Collection sheet'!O16="","",'Collection sheet'!O16)</f>
        <v/>
      </c>
      <c r="C16" s="187" t="str">
        <f>'Collection sheet'!BZ16</f>
        <v/>
      </c>
      <c r="D16" s="186" t="str">
        <f>'Collection sheet'!CA16</f>
        <v/>
      </c>
      <c r="E16" s="188" t="str">
        <f>'Collection sheet'!CB16</f>
        <v/>
      </c>
      <c r="F16" s="185" t="str">
        <f>'Collection sheet'!CC16</f>
        <v/>
      </c>
    </row>
    <row r="17" spans="1:6" ht="20.100000000000001" customHeight="1" x14ac:dyDescent="0.2">
      <c r="A17" s="184" t="str">
        <f>IF('Collection sheet'!Q17="","",'Collection sheet'!Q17)</f>
        <v/>
      </c>
      <c r="B17" s="184" t="str">
        <f>IF('Collection sheet'!O17="","",'Collection sheet'!O17)</f>
        <v/>
      </c>
      <c r="C17" s="187" t="str">
        <f>'Collection sheet'!BZ17</f>
        <v/>
      </c>
      <c r="D17" s="186" t="str">
        <f>'Collection sheet'!CA17</f>
        <v/>
      </c>
      <c r="E17" s="188" t="str">
        <f>'Collection sheet'!CB17</f>
        <v/>
      </c>
      <c r="F17" s="185" t="str">
        <f>'Collection sheet'!CC17</f>
        <v/>
      </c>
    </row>
    <row r="18" spans="1:6" ht="20.100000000000001" customHeight="1" x14ac:dyDescent="0.2">
      <c r="A18" s="184" t="str">
        <f>IF('Collection sheet'!Q18="","",'Collection sheet'!Q18)</f>
        <v/>
      </c>
      <c r="B18" s="184" t="str">
        <f>IF('Collection sheet'!O18="","",'Collection sheet'!O18)</f>
        <v/>
      </c>
      <c r="C18" s="187" t="str">
        <f>'Collection sheet'!BZ18</f>
        <v/>
      </c>
      <c r="D18" s="186" t="str">
        <f>'Collection sheet'!CA18</f>
        <v/>
      </c>
      <c r="E18" s="188" t="str">
        <f>'Collection sheet'!CB18</f>
        <v/>
      </c>
      <c r="F18" s="185" t="str">
        <f>'Collection sheet'!CC18</f>
        <v/>
      </c>
    </row>
    <row r="19" spans="1:6" ht="20.100000000000001" customHeight="1" x14ac:dyDescent="0.2">
      <c r="A19" s="184" t="str">
        <f>IF('Collection sheet'!Q19="","",'Collection sheet'!Q19)</f>
        <v/>
      </c>
      <c r="B19" s="184" t="str">
        <f>IF('Collection sheet'!O19="","",'Collection sheet'!O19)</f>
        <v/>
      </c>
      <c r="C19" s="187" t="str">
        <f>'Collection sheet'!BZ19</f>
        <v/>
      </c>
      <c r="D19" s="186" t="str">
        <f>'Collection sheet'!CA19</f>
        <v/>
      </c>
      <c r="E19" s="188" t="str">
        <f>'Collection sheet'!CB19</f>
        <v/>
      </c>
      <c r="F19" s="185" t="str">
        <f>'Collection sheet'!CC19</f>
        <v/>
      </c>
    </row>
    <row r="20" spans="1:6" ht="20.100000000000001" customHeight="1" x14ac:dyDescent="0.2">
      <c r="A20" s="184" t="str">
        <f>IF('Collection sheet'!Q20="","",'Collection sheet'!Q20)</f>
        <v/>
      </c>
      <c r="B20" s="184" t="str">
        <f>IF('Collection sheet'!O20="","",'Collection sheet'!O20)</f>
        <v/>
      </c>
      <c r="C20" s="187" t="str">
        <f>'Collection sheet'!BZ20</f>
        <v/>
      </c>
      <c r="D20" s="186" t="str">
        <f>'Collection sheet'!CA20</f>
        <v/>
      </c>
      <c r="E20" s="188" t="str">
        <f>'Collection sheet'!CB20</f>
        <v/>
      </c>
      <c r="F20" s="185" t="str">
        <f>'Collection sheet'!CC20</f>
        <v/>
      </c>
    </row>
    <row r="21" spans="1:6" ht="20.100000000000001" customHeight="1" x14ac:dyDescent="0.2">
      <c r="A21" s="184" t="str">
        <f>IF('Collection sheet'!Q21="","",'Collection sheet'!Q21)</f>
        <v/>
      </c>
      <c r="B21" s="184" t="str">
        <f>IF('Collection sheet'!O21="","",'Collection sheet'!O21)</f>
        <v/>
      </c>
      <c r="C21" s="187" t="str">
        <f>'Collection sheet'!BZ21</f>
        <v/>
      </c>
      <c r="D21" s="186" t="str">
        <f>'Collection sheet'!CA21</f>
        <v/>
      </c>
      <c r="E21" s="188" t="str">
        <f>'Collection sheet'!CB21</f>
        <v/>
      </c>
      <c r="F21" s="185" t="str">
        <f>'Collection sheet'!CC21</f>
        <v/>
      </c>
    </row>
    <row r="22" spans="1:6" ht="20.100000000000001" customHeight="1" x14ac:dyDescent="0.2">
      <c r="A22" s="184" t="str">
        <f>IF('Collection sheet'!Q22="","",'Collection sheet'!Q22)</f>
        <v/>
      </c>
      <c r="B22" s="184" t="str">
        <f>IF('Collection sheet'!O22="","",'Collection sheet'!O22)</f>
        <v/>
      </c>
      <c r="C22" s="187" t="str">
        <f>'Collection sheet'!BZ22</f>
        <v/>
      </c>
      <c r="D22" s="186" t="str">
        <f>'Collection sheet'!CA22</f>
        <v/>
      </c>
      <c r="E22" s="188" t="str">
        <f>'Collection sheet'!CB22</f>
        <v/>
      </c>
      <c r="F22" s="185" t="str">
        <f>'Collection sheet'!CC22</f>
        <v/>
      </c>
    </row>
    <row r="23" spans="1:6" ht="20.100000000000001" customHeight="1" x14ac:dyDescent="0.2">
      <c r="A23" s="184" t="str">
        <f>IF('Collection sheet'!Q23="","",'Collection sheet'!Q23)</f>
        <v/>
      </c>
      <c r="B23" s="184" t="str">
        <f>IF('Collection sheet'!O23="","",'Collection sheet'!O23)</f>
        <v/>
      </c>
      <c r="C23" s="187" t="str">
        <f>'Collection sheet'!BZ23</f>
        <v/>
      </c>
      <c r="D23" s="186" t="str">
        <f>'Collection sheet'!CA23</f>
        <v/>
      </c>
      <c r="E23" s="188" t="str">
        <f>'Collection sheet'!CB23</f>
        <v/>
      </c>
      <c r="F23" s="185" t="str">
        <f>'Collection sheet'!CC23</f>
        <v/>
      </c>
    </row>
    <row r="24" spans="1:6" ht="20.100000000000001" customHeight="1" x14ac:dyDescent="0.2">
      <c r="A24" s="184" t="str">
        <f>IF('Collection sheet'!Q24="","",'Collection sheet'!Q24)</f>
        <v/>
      </c>
      <c r="B24" s="184" t="str">
        <f>IF('Collection sheet'!O24="","",'Collection sheet'!O24)</f>
        <v/>
      </c>
      <c r="C24" s="187" t="str">
        <f>'Collection sheet'!BZ24</f>
        <v/>
      </c>
      <c r="D24" s="186" t="str">
        <f>'Collection sheet'!CA24</f>
        <v/>
      </c>
      <c r="E24" s="188" t="str">
        <f>'Collection sheet'!CB24</f>
        <v/>
      </c>
      <c r="F24" s="185" t="str">
        <f>'Collection sheet'!CC24</f>
        <v/>
      </c>
    </row>
    <row r="25" spans="1:6" ht="20.100000000000001" customHeight="1" x14ac:dyDescent="0.2">
      <c r="A25" s="184" t="str">
        <f>IF('Collection sheet'!Q25="","",'Collection sheet'!Q25)</f>
        <v/>
      </c>
      <c r="B25" s="184" t="str">
        <f>IF('Collection sheet'!O25="","",'Collection sheet'!O25)</f>
        <v/>
      </c>
      <c r="C25" s="187" t="str">
        <f>'Collection sheet'!BZ25</f>
        <v/>
      </c>
      <c r="D25" s="186" t="str">
        <f>'Collection sheet'!CA25</f>
        <v/>
      </c>
      <c r="E25" s="188" t="str">
        <f>'Collection sheet'!CB25</f>
        <v/>
      </c>
      <c r="F25" s="185" t="str">
        <f>'Collection sheet'!CC25</f>
        <v/>
      </c>
    </row>
    <row r="26" spans="1:6" ht="20.100000000000001" customHeight="1" x14ac:dyDescent="0.2">
      <c r="A26" s="184" t="str">
        <f>IF('Collection sheet'!Q26="","",'Collection sheet'!Q26)</f>
        <v/>
      </c>
      <c r="B26" s="184" t="str">
        <f>IF('Collection sheet'!O26="","",'Collection sheet'!O26)</f>
        <v/>
      </c>
      <c r="C26" s="187" t="str">
        <f>'Collection sheet'!BZ26</f>
        <v/>
      </c>
      <c r="D26" s="186" t="str">
        <f>'Collection sheet'!CA26</f>
        <v/>
      </c>
      <c r="E26" s="188" t="str">
        <f>'Collection sheet'!CB26</f>
        <v/>
      </c>
      <c r="F26" s="185" t="str">
        <f>'Collection sheet'!CC26</f>
        <v/>
      </c>
    </row>
    <row r="27" spans="1:6" ht="20.100000000000001" customHeight="1" x14ac:dyDescent="0.2">
      <c r="A27" s="184" t="str">
        <f>IF('Collection sheet'!Q27="","",'Collection sheet'!Q27)</f>
        <v/>
      </c>
      <c r="B27" s="184" t="str">
        <f>IF('Collection sheet'!O27="","",'Collection sheet'!O27)</f>
        <v/>
      </c>
      <c r="C27" s="187" t="str">
        <f>'Collection sheet'!BZ27</f>
        <v/>
      </c>
      <c r="D27" s="186" t="str">
        <f>'Collection sheet'!CA27</f>
        <v/>
      </c>
      <c r="E27" s="188" t="str">
        <f>'Collection sheet'!CB27</f>
        <v/>
      </c>
      <c r="F27" s="185" t="str">
        <f>'Collection sheet'!CC27</f>
        <v/>
      </c>
    </row>
    <row r="28" spans="1:6" ht="20.100000000000001" customHeight="1" x14ac:dyDescent="0.2">
      <c r="A28" s="184" t="str">
        <f>IF('Collection sheet'!Q28="","",'Collection sheet'!Q28)</f>
        <v/>
      </c>
      <c r="B28" s="184" t="str">
        <f>IF('Collection sheet'!O28="","",'Collection sheet'!O28)</f>
        <v/>
      </c>
      <c r="C28" s="187" t="str">
        <f>'Collection sheet'!BZ28</f>
        <v/>
      </c>
      <c r="D28" s="186" t="str">
        <f>'Collection sheet'!CA28</f>
        <v/>
      </c>
      <c r="E28" s="188" t="str">
        <f>'Collection sheet'!CB28</f>
        <v/>
      </c>
      <c r="F28" s="185" t="str">
        <f>'Collection sheet'!CC28</f>
        <v/>
      </c>
    </row>
    <row r="29" spans="1:6" ht="20.100000000000001" customHeight="1" x14ac:dyDescent="0.2">
      <c r="A29" s="184" t="str">
        <f>IF('Collection sheet'!Q29="","",'Collection sheet'!Q29)</f>
        <v/>
      </c>
      <c r="B29" s="184" t="str">
        <f>IF('Collection sheet'!O29="","",'Collection sheet'!O29)</f>
        <v/>
      </c>
      <c r="C29" s="187" t="str">
        <f>'Collection sheet'!BZ29</f>
        <v/>
      </c>
      <c r="D29" s="186" t="str">
        <f>'Collection sheet'!CA29</f>
        <v/>
      </c>
      <c r="E29" s="188" t="str">
        <f>'Collection sheet'!CB29</f>
        <v/>
      </c>
      <c r="F29" s="185" t="str">
        <f>'Collection sheet'!CC29</f>
        <v/>
      </c>
    </row>
    <row r="30" spans="1:6" ht="20.100000000000001" customHeight="1" x14ac:dyDescent="0.2">
      <c r="A30" s="184" t="str">
        <f>IF('Collection sheet'!Q30="","",'Collection sheet'!Q30)</f>
        <v/>
      </c>
      <c r="B30" s="184" t="str">
        <f>IF('Collection sheet'!O30="","",'Collection sheet'!O30)</f>
        <v/>
      </c>
      <c r="C30" s="187" t="str">
        <f>'Collection sheet'!BZ30</f>
        <v/>
      </c>
      <c r="D30" s="186" t="str">
        <f>'Collection sheet'!CA30</f>
        <v/>
      </c>
      <c r="E30" s="188" t="str">
        <f>'Collection sheet'!CB30</f>
        <v/>
      </c>
      <c r="F30" s="185" t="str">
        <f>'Collection sheet'!CC30</f>
        <v/>
      </c>
    </row>
    <row r="31" spans="1:6" ht="20.100000000000001" customHeight="1" x14ac:dyDescent="0.2">
      <c r="A31" s="184" t="str">
        <f>IF('Collection sheet'!Q31="","",'Collection sheet'!Q31)</f>
        <v/>
      </c>
      <c r="B31" s="184" t="str">
        <f>IF('Collection sheet'!O31="","",'Collection sheet'!O31)</f>
        <v/>
      </c>
      <c r="C31" s="187" t="str">
        <f>'Collection sheet'!BZ31</f>
        <v/>
      </c>
      <c r="D31" s="186" t="str">
        <f>'Collection sheet'!CA31</f>
        <v/>
      </c>
      <c r="E31" s="188" t="str">
        <f>'Collection sheet'!CB31</f>
        <v/>
      </c>
      <c r="F31" s="185" t="str">
        <f>'Collection sheet'!CC31</f>
        <v/>
      </c>
    </row>
    <row r="32" spans="1:6" ht="20.100000000000001" customHeight="1" x14ac:dyDescent="0.2">
      <c r="A32" s="184" t="str">
        <f>IF('Collection sheet'!Q32="","",'Collection sheet'!Q32)</f>
        <v/>
      </c>
      <c r="B32" s="184" t="str">
        <f>IF('Collection sheet'!O32="","",'Collection sheet'!O32)</f>
        <v/>
      </c>
      <c r="C32" s="187" t="str">
        <f>'Collection sheet'!BZ32</f>
        <v/>
      </c>
      <c r="D32" s="186" t="str">
        <f>'Collection sheet'!CA32</f>
        <v/>
      </c>
      <c r="E32" s="188" t="str">
        <f>'Collection sheet'!CB32</f>
        <v/>
      </c>
      <c r="F32" s="185" t="str">
        <f>'Collection sheet'!CC32</f>
        <v/>
      </c>
    </row>
    <row r="33" spans="1:6" ht="20.100000000000001" customHeight="1" x14ac:dyDescent="0.2">
      <c r="A33" s="184" t="str">
        <f>IF('Collection sheet'!Q33="","",'Collection sheet'!Q33)</f>
        <v/>
      </c>
      <c r="B33" s="184" t="str">
        <f>IF('Collection sheet'!O33="","",'Collection sheet'!O33)</f>
        <v/>
      </c>
      <c r="C33" s="187" t="str">
        <f>'Collection sheet'!BZ33</f>
        <v/>
      </c>
      <c r="D33" s="186" t="str">
        <f>'Collection sheet'!CA33</f>
        <v/>
      </c>
      <c r="E33" s="188" t="str">
        <f>'Collection sheet'!CB33</f>
        <v/>
      </c>
      <c r="F33" s="185" t="str">
        <f>'Collection sheet'!CC33</f>
        <v/>
      </c>
    </row>
    <row r="34" spans="1:6" ht="20.100000000000001" customHeight="1" x14ac:dyDescent="0.2">
      <c r="A34" s="184" t="str">
        <f>IF('Collection sheet'!Q34="","",'Collection sheet'!Q34)</f>
        <v/>
      </c>
      <c r="B34" s="184" t="str">
        <f>IF('Collection sheet'!O34="","",'Collection sheet'!O34)</f>
        <v/>
      </c>
      <c r="C34" s="187" t="str">
        <f>'Collection sheet'!BZ34</f>
        <v/>
      </c>
      <c r="D34" s="186" t="str">
        <f>'Collection sheet'!CA34</f>
        <v/>
      </c>
      <c r="E34" s="188" t="str">
        <f>'Collection sheet'!CB34</f>
        <v/>
      </c>
      <c r="F34" s="185" t="str">
        <f>'Collection sheet'!CC34</f>
        <v/>
      </c>
    </row>
    <row r="35" spans="1:6" ht="20.100000000000001" customHeight="1" x14ac:dyDescent="0.2">
      <c r="A35" s="184" t="str">
        <f>IF('Collection sheet'!Q35="","",'Collection sheet'!Q35)</f>
        <v/>
      </c>
      <c r="B35" s="184" t="str">
        <f>IF('Collection sheet'!O35="","",'Collection sheet'!O35)</f>
        <v/>
      </c>
      <c r="C35" s="187" t="str">
        <f>'Collection sheet'!BZ35</f>
        <v/>
      </c>
      <c r="D35" s="186" t="str">
        <f>'Collection sheet'!CA35</f>
        <v/>
      </c>
      <c r="E35" s="188" t="str">
        <f>'Collection sheet'!CB35</f>
        <v/>
      </c>
      <c r="F35" s="185" t="str">
        <f>'Collection sheet'!CC35</f>
        <v/>
      </c>
    </row>
    <row r="36" spans="1:6" ht="20.100000000000001" customHeight="1" x14ac:dyDescent="0.2">
      <c r="A36" s="184" t="str">
        <f>IF('Collection sheet'!Q36="","",'Collection sheet'!Q36)</f>
        <v/>
      </c>
      <c r="B36" s="184" t="str">
        <f>IF('Collection sheet'!O36="","",'Collection sheet'!O36)</f>
        <v/>
      </c>
      <c r="C36" s="187" t="str">
        <f>'Collection sheet'!BZ36</f>
        <v/>
      </c>
      <c r="D36" s="186" t="str">
        <f>'Collection sheet'!CA36</f>
        <v/>
      </c>
      <c r="E36" s="188" t="str">
        <f>'Collection sheet'!CB36</f>
        <v/>
      </c>
      <c r="F36" s="185" t="str">
        <f>'Collection sheet'!CC36</f>
        <v/>
      </c>
    </row>
    <row r="37" spans="1:6" ht="20.100000000000001" customHeight="1" x14ac:dyDescent="0.2">
      <c r="A37" s="184" t="str">
        <f>IF('Collection sheet'!Q37="","",'Collection sheet'!Q37)</f>
        <v/>
      </c>
      <c r="B37" s="184" t="str">
        <f>IF('Collection sheet'!O37="","",'Collection sheet'!O37)</f>
        <v/>
      </c>
      <c r="C37" s="187" t="str">
        <f>'Collection sheet'!BZ37</f>
        <v/>
      </c>
      <c r="D37" s="186" t="str">
        <f>'Collection sheet'!CA37</f>
        <v/>
      </c>
      <c r="E37" s="188" t="str">
        <f>'Collection sheet'!CB37</f>
        <v/>
      </c>
      <c r="F37" s="185" t="str">
        <f>'Collection sheet'!CC37</f>
        <v/>
      </c>
    </row>
    <row r="38" spans="1:6" ht="20.100000000000001" customHeight="1" x14ac:dyDescent="0.2">
      <c r="A38" s="184" t="str">
        <f>IF('Collection sheet'!Q38="","",'Collection sheet'!Q38)</f>
        <v/>
      </c>
      <c r="B38" s="184" t="str">
        <f>IF('Collection sheet'!O38="","",'Collection sheet'!O38)</f>
        <v/>
      </c>
      <c r="C38" s="187" t="str">
        <f>'Collection sheet'!BZ38</f>
        <v/>
      </c>
      <c r="D38" s="186" t="str">
        <f>'Collection sheet'!CA38</f>
        <v/>
      </c>
      <c r="E38" s="188" t="str">
        <f>'Collection sheet'!CB38</f>
        <v/>
      </c>
      <c r="F38" s="185" t="str">
        <f>'Collection sheet'!CC38</f>
        <v/>
      </c>
    </row>
    <row r="39" spans="1:6" ht="20.100000000000001" customHeight="1" x14ac:dyDescent="0.2">
      <c r="A39" s="184" t="str">
        <f>IF('Collection sheet'!Q39="","",'Collection sheet'!Q39)</f>
        <v/>
      </c>
      <c r="B39" s="184" t="str">
        <f>IF('Collection sheet'!O39="","",'Collection sheet'!O39)</f>
        <v/>
      </c>
      <c r="C39" s="187" t="str">
        <f>'Collection sheet'!BZ39</f>
        <v/>
      </c>
      <c r="D39" s="186" t="str">
        <f>'Collection sheet'!CA39</f>
        <v/>
      </c>
      <c r="E39" s="188" t="str">
        <f>'Collection sheet'!CB39</f>
        <v/>
      </c>
      <c r="F39" s="185" t="str">
        <f>'Collection sheet'!CC39</f>
        <v/>
      </c>
    </row>
    <row r="40" spans="1:6" ht="20.100000000000001" customHeight="1" x14ac:dyDescent="0.2">
      <c r="A40" s="184" t="str">
        <f>IF('Collection sheet'!Q40="","",'Collection sheet'!Q40)</f>
        <v/>
      </c>
      <c r="B40" s="184" t="str">
        <f>IF('Collection sheet'!O40="","",'Collection sheet'!O40)</f>
        <v/>
      </c>
      <c r="C40" s="187" t="str">
        <f>'Collection sheet'!BZ40</f>
        <v/>
      </c>
      <c r="D40" s="186" t="str">
        <f>'Collection sheet'!CA40</f>
        <v/>
      </c>
      <c r="E40" s="188" t="str">
        <f>'Collection sheet'!CB40</f>
        <v/>
      </c>
      <c r="F40" s="185" t="str">
        <f>'Collection sheet'!CC40</f>
        <v/>
      </c>
    </row>
    <row r="41" spans="1:6" ht="20.100000000000001" customHeight="1" x14ac:dyDescent="0.2">
      <c r="A41" s="184" t="str">
        <f>IF('Collection sheet'!Q41="","",'Collection sheet'!Q41)</f>
        <v/>
      </c>
      <c r="B41" s="184" t="str">
        <f>IF('Collection sheet'!O41="","",'Collection sheet'!O41)</f>
        <v/>
      </c>
      <c r="C41" s="187" t="str">
        <f>'Collection sheet'!BZ41</f>
        <v/>
      </c>
      <c r="D41" s="186" t="str">
        <f>'Collection sheet'!CA41</f>
        <v/>
      </c>
      <c r="E41" s="188" t="str">
        <f>'Collection sheet'!CB41</f>
        <v/>
      </c>
      <c r="F41" s="185" t="str">
        <f>'Collection sheet'!CC41</f>
        <v/>
      </c>
    </row>
    <row r="42" spans="1:6" ht="20.100000000000001" customHeight="1" x14ac:dyDescent="0.2">
      <c r="A42" s="184" t="str">
        <f>IF('Collection sheet'!Q42="","",'Collection sheet'!Q42)</f>
        <v/>
      </c>
      <c r="B42" s="184" t="str">
        <f>IF('Collection sheet'!O42="","",'Collection sheet'!O42)</f>
        <v/>
      </c>
      <c r="C42" s="187" t="str">
        <f>'Collection sheet'!BZ42</f>
        <v/>
      </c>
      <c r="D42" s="186" t="str">
        <f>'Collection sheet'!CA42</f>
        <v/>
      </c>
      <c r="E42" s="188" t="str">
        <f>'Collection sheet'!CB42</f>
        <v/>
      </c>
      <c r="F42" s="185" t="str">
        <f>'Collection sheet'!CC42</f>
        <v/>
      </c>
    </row>
    <row r="43" spans="1:6" ht="20.100000000000001" customHeight="1" x14ac:dyDescent="0.2">
      <c r="A43" s="184" t="str">
        <f>IF('Collection sheet'!Q43="","",'Collection sheet'!Q43)</f>
        <v/>
      </c>
      <c r="B43" s="184" t="str">
        <f>IF('Collection sheet'!O43="","",'Collection sheet'!O43)</f>
        <v/>
      </c>
      <c r="C43" s="187" t="str">
        <f>'Collection sheet'!BZ43</f>
        <v/>
      </c>
      <c r="D43" s="186" t="str">
        <f>'Collection sheet'!CA43</f>
        <v/>
      </c>
      <c r="E43" s="188" t="str">
        <f>'Collection sheet'!CB43</f>
        <v/>
      </c>
      <c r="F43" s="185" t="str">
        <f>'Collection sheet'!CC43</f>
        <v/>
      </c>
    </row>
    <row r="44" spans="1:6" ht="20.100000000000001" customHeight="1" x14ac:dyDescent="0.2">
      <c r="A44" s="184" t="str">
        <f>IF('Collection sheet'!Q44="","",'Collection sheet'!Q44)</f>
        <v/>
      </c>
      <c r="B44" s="184" t="str">
        <f>IF('Collection sheet'!O44="","",'Collection sheet'!O44)</f>
        <v/>
      </c>
      <c r="C44" s="187" t="str">
        <f>'Collection sheet'!BZ44</f>
        <v/>
      </c>
      <c r="D44" s="186" t="str">
        <f>'Collection sheet'!CA44</f>
        <v/>
      </c>
      <c r="E44" s="188" t="str">
        <f>'Collection sheet'!CB44</f>
        <v/>
      </c>
      <c r="F44" s="185" t="str">
        <f>'Collection sheet'!CC44</f>
        <v/>
      </c>
    </row>
    <row r="45" spans="1:6" ht="20.100000000000001" customHeight="1" x14ac:dyDescent="0.2">
      <c r="A45" s="184" t="str">
        <f>IF('Collection sheet'!Q45="","",'Collection sheet'!Q45)</f>
        <v/>
      </c>
      <c r="B45" s="184" t="str">
        <f>IF('Collection sheet'!O45="","",'Collection sheet'!O45)</f>
        <v/>
      </c>
      <c r="C45" s="187" t="str">
        <f>'Collection sheet'!BZ45</f>
        <v/>
      </c>
      <c r="D45" s="186" t="str">
        <f>'Collection sheet'!CA45</f>
        <v/>
      </c>
      <c r="E45" s="188" t="str">
        <f>'Collection sheet'!CB45</f>
        <v/>
      </c>
      <c r="F45" s="185" t="str">
        <f>'Collection sheet'!CC45</f>
        <v/>
      </c>
    </row>
    <row r="46" spans="1:6" ht="20.100000000000001" customHeight="1" x14ac:dyDescent="0.2">
      <c r="A46" s="184" t="str">
        <f>IF('Collection sheet'!Q46="","",'Collection sheet'!Q46)</f>
        <v/>
      </c>
      <c r="B46" s="184" t="str">
        <f>IF('Collection sheet'!O46="","",'Collection sheet'!O46)</f>
        <v/>
      </c>
      <c r="C46" s="187" t="str">
        <f>'Collection sheet'!BZ46</f>
        <v/>
      </c>
      <c r="D46" s="186" t="str">
        <f>'Collection sheet'!CA46</f>
        <v/>
      </c>
      <c r="E46" s="188" t="str">
        <f>'Collection sheet'!CB46</f>
        <v/>
      </c>
      <c r="F46" s="185" t="str">
        <f>'Collection sheet'!CC46</f>
        <v/>
      </c>
    </row>
    <row r="47" spans="1:6" ht="20.100000000000001" customHeight="1" x14ac:dyDescent="0.2">
      <c r="A47" s="184" t="str">
        <f>IF('Collection sheet'!Q47="","",'Collection sheet'!Q47)</f>
        <v/>
      </c>
      <c r="B47" s="184" t="str">
        <f>IF('Collection sheet'!O47="","",'Collection sheet'!O47)</f>
        <v/>
      </c>
      <c r="C47" s="187" t="str">
        <f>'Collection sheet'!BZ47</f>
        <v/>
      </c>
      <c r="D47" s="186" t="str">
        <f>'Collection sheet'!CA47</f>
        <v/>
      </c>
      <c r="E47" s="188" t="str">
        <f>'Collection sheet'!CB47</f>
        <v/>
      </c>
      <c r="F47" s="185" t="str">
        <f>'Collection sheet'!CC47</f>
        <v/>
      </c>
    </row>
    <row r="48" spans="1:6" ht="20.100000000000001" customHeight="1" x14ac:dyDescent="0.2">
      <c r="A48" s="184" t="str">
        <f>IF('Collection sheet'!Q48="","",'Collection sheet'!Q48)</f>
        <v/>
      </c>
      <c r="B48" s="184" t="str">
        <f>IF('Collection sheet'!O48="","",'Collection sheet'!O48)</f>
        <v/>
      </c>
      <c r="C48" s="187" t="str">
        <f>'Collection sheet'!BZ48</f>
        <v/>
      </c>
      <c r="D48" s="186" t="str">
        <f>'Collection sheet'!CA48</f>
        <v/>
      </c>
      <c r="E48" s="188" t="str">
        <f>'Collection sheet'!CB48</f>
        <v/>
      </c>
      <c r="F48" s="185" t="str">
        <f>'Collection sheet'!CC48</f>
        <v/>
      </c>
    </row>
    <row r="49" spans="1:6" ht="20.100000000000001" customHeight="1" x14ac:dyDescent="0.2">
      <c r="A49" s="184" t="str">
        <f>IF('Collection sheet'!Q49="","",'Collection sheet'!Q49)</f>
        <v/>
      </c>
      <c r="B49" s="184" t="str">
        <f>IF('Collection sheet'!O49="","",'Collection sheet'!O49)</f>
        <v/>
      </c>
      <c r="C49" s="187" t="str">
        <f>'Collection sheet'!BZ49</f>
        <v/>
      </c>
      <c r="D49" s="186" t="str">
        <f>'Collection sheet'!CA49</f>
        <v/>
      </c>
      <c r="E49" s="188" t="str">
        <f>'Collection sheet'!CB49</f>
        <v/>
      </c>
      <c r="F49" s="185" t="str">
        <f>'Collection sheet'!CC49</f>
        <v/>
      </c>
    </row>
    <row r="50" spans="1:6" ht="20.100000000000001" customHeight="1" x14ac:dyDescent="0.2">
      <c r="A50" s="184" t="str">
        <f>IF('Collection sheet'!Q50="","",'Collection sheet'!Q50)</f>
        <v/>
      </c>
      <c r="B50" s="184" t="str">
        <f>IF('Collection sheet'!O50="","",'Collection sheet'!O50)</f>
        <v/>
      </c>
      <c r="C50" s="187" t="str">
        <f>'Collection sheet'!BZ50</f>
        <v/>
      </c>
      <c r="D50" s="186" t="str">
        <f>'Collection sheet'!CA50</f>
        <v/>
      </c>
      <c r="E50" s="188" t="str">
        <f>'Collection sheet'!CB50</f>
        <v/>
      </c>
      <c r="F50" s="185" t="str">
        <f>'Collection sheet'!CC50</f>
        <v/>
      </c>
    </row>
    <row r="51" spans="1:6" ht="20.100000000000001" customHeight="1" x14ac:dyDescent="0.2">
      <c r="A51" s="184" t="str">
        <f>IF('Collection sheet'!Q51="","",'Collection sheet'!Q51)</f>
        <v/>
      </c>
      <c r="B51" s="184" t="str">
        <f>IF('Collection sheet'!O51="","",'Collection sheet'!O51)</f>
        <v/>
      </c>
      <c r="C51" s="187" t="str">
        <f>'Collection sheet'!BZ51</f>
        <v/>
      </c>
      <c r="D51" s="186" t="str">
        <f>'Collection sheet'!CA51</f>
        <v/>
      </c>
      <c r="E51" s="188" t="str">
        <f>'Collection sheet'!CB51</f>
        <v/>
      </c>
      <c r="F51" s="185" t="str">
        <f>'Collection sheet'!CC51</f>
        <v/>
      </c>
    </row>
    <row r="52" spans="1:6" ht="20.100000000000001" customHeight="1" x14ac:dyDescent="0.2">
      <c r="A52" s="184" t="str">
        <f>IF('Collection sheet'!Q52="","",'Collection sheet'!Q52)</f>
        <v/>
      </c>
      <c r="B52" s="184" t="str">
        <f>IF('Collection sheet'!O52="","",'Collection sheet'!O52)</f>
        <v/>
      </c>
      <c r="C52" s="187" t="str">
        <f>'Collection sheet'!BZ52</f>
        <v/>
      </c>
      <c r="D52" s="186" t="str">
        <f>'Collection sheet'!CA52</f>
        <v/>
      </c>
      <c r="E52" s="188" t="str">
        <f>'Collection sheet'!CB52</f>
        <v/>
      </c>
      <c r="F52" s="185" t="str">
        <f>'Collection sheet'!CC52</f>
        <v/>
      </c>
    </row>
    <row r="53" spans="1:6" ht="20.100000000000001" customHeight="1" x14ac:dyDescent="0.2">
      <c r="A53" s="184" t="str">
        <f>IF('Collection sheet'!Q53="","",'Collection sheet'!Q53)</f>
        <v/>
      </c>
      <c r="B53" s="184" t="str">
        <f>IF('Collection sheet'!O53="","",'Collection sheet'!O53)</f>
        <v/>
      </c>
      <c r="C53" s="187" t="str">
        <f>'Collection sheet'!BZ53</f>
        <v/>
      </c>
      <c r="D53" s="186" t="str">
        <f>'Collection sheet'!CA53</f>
        <v/>
      </c>
      <c r="E53" s="188" t="str">
        <f>'Collection sheet'!CB53</f>
        <v/>
      </c>
      <c r="F53" s="185" t="str">
        <f>'Collection sheet'!CC53</f>
        <v/>
      </c>
    </row>
    <row r="54" spans="1:6" ht="20.100000000000001" customHeight="1" x14ac:dyDescent="0.2">
      <c r="A54" s="184" t="str">
        <f>IF('Collection sheet'!Q54="","",'Collection sheet'!Q54)</f>
        <v/>
      </c>
      <c r="B54" s="184" t="str">
        <f>IF('Collection sheet'!O54="","",'Collection sheet'!O54)</f>
        <v/>
      </c>
      <c r="C54" s="187" t="str">
        <f>'Collection sheet'!BZ54</f>
        <v/>
      </c>
      <c r="D54" s="186" t="str">
        <f>'Collection sheet'!CA54</f>
        <v/>
      </c>
      <c r="E54" s="188" t="str">
        <f>'Collection sheet'!CB54</f>
        <v/>
      </c>
      <c r="F54" s="185" t="str">
        <f>'Collection sheet'!CC54</f>
        <v/>
      </c>
    </row>
    <row r="55" spans="1:6" ht="20.100000000000001" customHeight="1" x14ac:dyDescent="0.2">
      <c r="A55" s="184" t="str">
        <f>IF('Collection sheet'!Q55="","",'Collection sheet'!Q55)</f>
        <v/>
      </c>
      <c r="B55" s="184" t="str">
        <f>IF('Collection sheet'!O55="","",'Collection sheet'!O55)</f>
        <v/>
      </c>
      <c r="C55" s="187" t="str">
        <f>'Collection sheet'!BZ55</f>
        <v/>
      </c>
      <c r="D55" s="186" t="str">
        <f>'Collection sheet'!CA55</f>
        <v/>
      </c>
      <c r="E55" s="188" t="str">
        <f>'Collection sheet'!CB55</f>
        <v/>
      </c>
      <c r="F55" s="185" t="str">
        <f>'Collection sheet'!CC55</f>
        <v/>
      </c>
    </row>
    <row r="56" spans="1:6" ht="20.100000000000001" customHeight="1" x14ac:dyDescent="0.2">
      <c r="A56" s="184" t="str">
        <f>IF('Collection sheet'!Q56="","",'Collection sheet'!Q56)</f>
        <v/>
      </c>
      <c r="B56" s="184" t="str">
        <f>IF('Collection sheet'!O56="","",'Collection sheet'!O56)</f>
        <v/>
      </c>
      <c r="C56" s="187" t="str">
        <f>'Collection sheet'!BZ56</f>
        <v/>
      </c>
      <c r="D56" s="186" t="str">
        <f>'Collection sheet'!CA56</f>
        <v/>
      </c>
      <c r="E56" s="188" t="str">
        <f>'Collection sheet'!CB56</f>
        <v/>
      </c>
      <c r="F56" s="185" t="str">
        <f>'Collection sheet'!CC56</f>
        <v/>
      </c>
    </row>
    <row r="57" spans="1:6" ht="20.100000000000001" customHeight="1" x14ac:dyDescent="0.2">
      <c r="A57" s="184" t="str">
        <f>IF('Collection sheet'!Q57="","",'Collection sheet'!Q57)</f>
        <v/>
      </c>
      <c r="B57" s="184" t="str">
        <f>IF('Collection sheet'!O57="","",'Collection sheet'!O57)</f>
        <v/>
      </c>
      <c r="C57" s="187" t="str">
        <f>'Collection sheet'!BZ57</f>
        <v/>
      </c>
      <c r="D57" s="186" t="str">
        <f>'Collection sheet'!CA57</f>
        <v/>
      </c>
      <c r="E57" s="188" t="str">
        <f>'Collection sheet'!CB57</f>
        <v/>
      </c>
      <c r="F57" s="185" t="str">
        <f>'Collection sheet'!CC57</f>
        <v/>
      </c>
    </row>
    <row r="58" spans="1:6" ht="20.100000000000001" customHeight="1" x14ac:dyDescent="0.2">
      <c r="A58" s="184" t="str">
        <f>IF('Collection sheet'!Q58="","",'Collection sheet'!Q58)</f>
        <v/>
      </c>
      <c r="B58" s="184" t="str">
        <f>IF('Collection sheet'!O58="","",'Collection sheet'!O58)</f>
        <v/>
      </c>
      <c r="C58" s="187" t="str">
        <f>'Collection sheet'!BZ58</f>
        <v/>
      </c>
      <c r="D58" s="186" t="str">
        <f>'Collection sheet'!CA58</f>
        <v/>
      </c>
      <c r="E58" s="188" t="str">
        <f>'Collection sheet'!CB58</f>
        <v/>
      </c>
      <c r="F58" s="185" t="str">
        <f>'Collection sheet'!CC58</f>
        <v/>
      </c>
    </row>
    <row r="59" spans="1:6" ht="20.100000000000001" customHeight="1" x14ac:dyDescent="0.2">
      <c r="A59" s="184" t="str">
        <f>IF('Collection sheet'!Q59="","",'Collection sheet'!Q59)</f>
        <v/>
      </c>
      <c r="B59" s="184" t="str">
        <f>IF('Collection sheet'!O59="","",'Collection sheet'!O59)</f>
        <v/>
      </c>
      <c r="C59" s="187" t="str">
        <f>'Collection sheet'!BZ59</f>
        <v/>
      </c>
      <c r="D59" s="186" t="str">
        <f>'Collection sheet'!CA59</f>
        <v/>
      </c>
      <c r="E59" s="188" t="str">
        <f>'Collection sheet'!CB59</f>
        <v/>
      </c>
      <c r="F59" s="185" t="str">
        <f>'Collection sheet'!CC59</f>
        <v/>
      </c>
    </row>
    <row r="60" spans="1:6" ht="20.100000000000001" customHeight="1" x14ac:dyDescent="0.2">
      <c r="A60" s="184" t="str">
        <f>IF('Collection sheet'!Q60="","",'Collection sheet'!Q60)</f>
        <v/>
      </c>
      <c r="B60" s="184" t="str">
        <f>IF('Collection sheet'!O60="","",'Collection sheet'!O60)</f>
        <v/>
      </c>
      <c r="C60" s="187" t="str">
        <f>'Collection sheet'!BZ60</f>
        <v/>
      </c>
      <c r="D60" s="186" t="str">
        <f>'Collection sheet'!CA60</f>
        <v/>
      </c>
      <c r="E60" s="188" t="str">
        <f>'Collection sheet'!CB60</f>
        <v/>
      </c>
      <c r="F60" s="185" t="str">
        <f>'Collection sheet'!CC60</f>
        <v/>
      </c>
    </row>
    <row r="61" spans="1:6" ht="20.100000000000001" customHeight="1" x14ac:dyDescent="0.2">
      <c r="A61" s="184" t="str">
        <f>IF('Collection sheet'!Q61="","",'Collection sheet'!Q61)</f>
        <v/>
      </c>
      <c r="B61" s="184" t="str">
        <f>IF('Collection sheet'!O61="","",'Collection sheet'!O61)</f>
        <v/>
      </c>
      <c r="C61" s="187" t="str">
        <f>'Collection sheet'!BZ61</f>
        <v/>
      </c>
      <c r="D61" s="186" t="str">
        <f>'Collection sheet'!CA61</f>
        <v/>
      </c>
      <c r="E61" s="188" t="str">
        <f>'Collection sheet'!CB61</f>
        <v/>
      </c>
      <c r="F61" s="185" t="str">
        <f>'Collection sheet'!CC61</f>
        <v/>
      </c>
    </row>
    <row r="62" spans="1:6" ht="20.100000000000001" customHeight="1" x14ac:dyDescent="0.2">
      <c r="A62" s="184" t="str">
        <f>IF('Collection sheet'!Q62="","",'Collection sheet'!Q62)</f>
        <v/>
      </c>
      <c r="B62" s="184" t="str">
        <f>IF('Collection sheet'!O62="","",'Collection sheet'!O62)</f>
        <v/>
      </c>
      <c r="C62" s="187" t="str">
        <f>'Collection sheet'!BZ62</f>
        <v/>
      </c>
      <c r="D62" s="186" t="str">
        <f>'Collection sheet'!CA62</f>
        <v/>
      </c>
      <c r="E62" s="188" t="str">
        <f>'Collection sheet'!CB62</f>
        <v/>
      </c>
      <c r="F62" s="185" t="str">
        <f>'Collection sheet'!CC62</f>
        <v/>
      </c>
    </row>
    <row r="63" spans="1:6" ht="20.100000000000001" customHeight="1" x14ac:dyDescent="0.2">
      <c r="A63" s="184" t="str">
        <f>IF('Collection sheet'!Q63="","",'Collection sheet'!Q63)</f>
        <v/>
      </c>
      <c r="B63" s="184" t="str">
        <f>IF('Collection sheet'!O63="","",'Collection sheet'!O63)</f>
        <v/>
      </c>
      <c r="C63" s="187" t="str">
        <f>'Collection sheet'!BZ63</f>
        <v/>
      </c>
      <c r="D63" s="186" t="str">
        <f>'Collection sheet'!CA63</f>
        <v/>
      </c>
      <c r="E63" s="188" t="str">
        <f>'Collection sheet'!CB63</f>
        <v/>
      </c>
      <c r="F63" s="185" t="str">
        <f>'Collection sheet'!CC63</f>
        <v/>
      </c>
    </row>
    <row r="64" spans="1:6" ht="20.100000000000001" customHeight="1" x14ac:dyDescent="0.2">
      <c r="A64" s="184" t="str">
        <f>IF('Collection sheet'!Q64="","",'Collection sheet'!Q64)</f>
        <v/>
      </c>
      <c r="B64" s="184" t="str">
        <f>IF('Collection sheet'!O64="","",'Collection sheet'!O64)</f>
        <v/>
      </c>
      <c r="C64" s="187" t="str">
        <f>'Collection sheet'!BZ64</f>
        <v/>
      </c>
      <c r="D64" s="186" t="str">
        <f>'Collection sheet'!CA64</f>
        <v/>
      </c>
      <c r="E64" s="188" t="str">
        <f>'Collection sheet'!CB64</f>
        <v/>
      </c>
      <c r="F64" s="185" t="str">
        <f>'Collection sheet'!CC64</f>
        <v/>
      </c>
    </row>
    <row r="65" spans="1:6" ht="20.100000000000001" customHeight="1" x14ac:dyDescent="0.2">
      <c r="A65" s="184" t="str">
        <f>IF('Collection sheet'!Q65="","",'Collection sheet'!Q65)</f>
        <v/>
      </c>
      <c r="B65" s="184" t="str">
        <f>IF('Collection sheet'!O65="","",'Collection sheet'!O65)</f>
        <v/>
      </c>
      <c r="C65" s="187" t="str">
        <f>'Collection sheet'!BZ65</f>
        <v/>
      </c>
      <c r="D65" s="186" t="str">
        <f>'Collection sheet'!CA65</f>
        <v/>
      </c>
      <c r="E65" s="188" t="str">
        <f>'Collection sheet'!CB65</f>
        <v/>
      </c>
      <c r="F65" s="185" t="str">
        <f>'Collection sheet'!CC65</f>
        <v/>
      </c>
    </row>
    <row r="66" spans="1:6" ht="20.100000000000001" customHeight="1" x14ac:dyDescent="0.2">
      <c r="A66" s="184" t="str">
        <f>IF('Collection sheet'!Q66="","",'Collection sheet'!Q66)</f>
        <v/>
      </c>
      <c r="B66" s="184" t="str">
        <f>IF('Collection sheet'!O66="","",'Collection sheet'!O66)</f>
        <v/>
      </c>
      <c r="C66" s="187" t="str">
        <f>'Collection sheet'!BZ66</f>
        <v/>
      </c>
      <c r="D66" s="186" t="str">
        <f>'Collection sheet'!CA66</f>
        <v/>
      </c>
      <c r="E66" s="188" t="str">
        <f>'Collection sheet'!CB66</f>
        <v/>
      </c>
      <c r="F66" s="185" t="str">
        <f>'Collection sheet'!CC66</f>
        <v/>
      </c>
    </row>
    <row r="67" spans="1:6" ht="20.100000000000001" customHeight="1" x14ac:dyDescent="0.2">
      <c r="A67" s="184" t="str">
        <f>IF('Collection sheet'!Q67="","",'Collection sheet'!Q67)</f>
        <v/>
      </c>
      <c r="B67" s="184" t="str">
        <f>IF('Collection sheet'!O67="","",'Collection sheet'!O67)</f>
        <v/>
      </c>
      <c r="C67" s="187" t="str">
        <f>'Collection sheet'!BZ67</f>
        <v/>
      </c>
      <c r="D67" s="186" t="str">
        <f>'Collection sheet'!CA67</f>
        <v/>
      </c>
      <c r="E67" s="188" t="str">
        <f>'Collection sheet'!CB67</f>
        <v/>
      </c>
      <c r="F67" s="185" t="str">
        <f>'Collection sheet'!CC67</f>
        <v/>
      </c>
    </row>
    <row r="68" spans="1:6" ht="20.100000000000001" customHeight="1" x14ac:dyDescent="0.2">
      <c r="A68" s="184" t="str">
        <f>IF('Collection sheet'!Q68="","",'Collection sheet'!Q68)</f>
        <v/>
      </c>
      <c r="B68" s="184" t="str">
        <f>IF('Collection sheet'!O68="","",'Collection sheet'!O68)</f>
        <v/>
      </c>
      <c r="C68" s="187" t="str">
        <f>'Collection sheet'!BZ68</f>
        <v/>
      </c>
      <c r="D68" s="186" t="str">
        <f>'Collection sheet'!CA68</f>
        <v/>
      </c>
      <c r="E68" s="188" t="str">
        <f>'Collection sheet'!CB68</f>
        <v/>
      </c>
      <c r="F68" s="185" t="str">
        <f>'Collection sheet'!CC68</f>
        <v/>
      </c>
    </row>
    <row r="69" spans="1:6" ht="20.100000000000001" customHeight="1" x14ac:dyDescent="0.2">
      <c r="A69" s="184" t="str">
        <f>IF('Collection sheet'!Q69="","",'Collection sheet'!Q69)</f>
        <v/>
      </c>
      <c r="B69" s="184" t="str">
        <f>IF('Collection sheet'!O69="","",'Collection sheet'!O69)</f>
        <v/>
      </c>
      <c r="C69" s="187" t="str">
        <f>'Collection sheet'!BZ69</f>
        <v/>
      </c>
      <c r="D69" s="186" t="str">
        <f>'Collection sheet'!CA69</f>
        <v/>
      </c>
      <c r="E69" s="188" t="str">
        <f>'Collection sheet'!CB69</f>
        <v/>
      </c>
      <c r="F69" s="185" t="str">
        <f>'Collection sheet'!CC69</f>
        <v/>
      </c>
    </row>
    <row r="70" spans="1:6" ht="20.100000000000001" customHeight="1" x14ac:dyDescent="0.2">
      <c r="A70" s="184" t="str">
        <f>IF('Collection sheet'!Q70="","",'Collection sheet'!Q70)</f>
        <v/>
      </c>
      <c r="B70" s="184" t="str">
        <f>IF('Collection sheet'!O70="","",'Collection sheet'!O70)</f>
        <v/>
      </c>
      <c r="C70" s="187" t="str">
        <f>'Collection sheet'!BZ70</f>
        <v/>
      </c>
      <c r="D70" s="186" t="str">
        <f>'Collection sheet'!CA70</f>
        <v/>
      </c>
      <c r="E70" s="188" t="str">
        <f>'Collection sheet'!CB70</f>
        <v/>
      </c>
      <c r="F70" s="185" t="str">
        <f>'Collection sheet'!CC70</f>
        <v/>
      </c>
    </row>
    <row r="71" spans="1:6" ht="20.100000000000001" customHeight="1" x14ac:dyDescent="0.2">
      <c r="A71" s="184" t="str">
        <f>IF('Collection sheet'!Q71="","",'Collection sheet'!Q71)</f>
        <v/>
      </c>
      <c r="B71" s="184" t="str">
        <f>IF('Collection sheet'!O71="","",'Collection sheet'!O71)</f>
        <v/>
      </c>
      <c r="C71" s="187" t="str">
        <f>'Collection sheet'!BZ71</f>
        <v/>
      </c>
      <c r="D71" s="186" t="str">
        <f>'Collection sheet'!CA71</f>
        <v/>
      </c>
      <c r="E71" s="188" t="str">
        <f>'Collection sheet'!CB71</f>
        <v/>
      </c>
      <c r="F71" s="185" t="str">
        <f>'Collection sheet'!CC71</f>
        <v/>
      </c>
    </row>
    <row r="72" spans="1:6" ht="20.100000000000001" customHeight="1" x14ac:dyDescent="0.2">
      <c r="A72" s="184" t="str">
        <f>IF('Collection sheet'!Q72="","",'Collection sheet'!Q72)</f>
        <v/>
      </c>
      <c r="B72" s="184" t="str">
        <f>IF('Collection sheet'!O72="","",'Collection sheet'!O72)</f>
        <v/>
      </c>
      <c r="C72" s="187" t="str">
        <f>'Collection sheet'!BZ72</f>
        <v/>
      </c>
      <c r="D72" s="186" t="str">
        <f>'Collection sheet'!CA72</f>
        <v/>
      </c>
      <c r="E72" s="188" t="str">
        <f>'Collection sheet'!CB72</f>
        <v/>
      </c>
      <c r="F72" s="185" t="str">
        <f>'Collection sheet'!CC72</f>
        <v/>
      </c>
    </row>
    <row r="73" spans="1:6" ht="20.100000000000001" customHeight="1" x14ac:dyDescent="0.2">
      <c r="A73" s="184" t="str">
        <f>IF('Collection sheet'!Q73="","",'Collection sheet'!Q73)</f>
        <v/>
      </c>
      <c r="B73" s="184" t="str">
        <f>IF('Collection sheet'!O73="","",'Collection sheet'!O73)</f>
        <v/>
      </c>
      <c r="C73" s="187" t="str">
        <f>'Collection sheet'!BZ73</f>
        <v/>
      </c>
      <c r="D73" s="186" t="str">
        <f>'Collection sheet'!CA73</f>
        <v/>
      </c>
      <c r="E73" s="188" t="str">
        <f>'Collection sheet'!CB73</f>
        <v/>
      </c>
      <c r="F73" s="185" t="str">
        <f>'Collection sheet'!CC73</f>
        <v/>
      </c>
    </row>
    <row r="74" spans="1:6" ht="20.100000000000001" customHeight="1" x14ac:dyDescent="0.2">
      <c r="A74" s="184" t="str">
        <f>IF('Collection sheet'!Q74="","",'Collection sheet'!Q74)</f>
        <v/>
      </c>
      <c r="B74" s="184" t="str">
        <f>IF('Collection sheet'!O74="","",'Collection sheet'!O74)</f>
        <v/>
      </c>
      <c r="C74" s="187" t="str">
        <f>'Collection sheet'!BZ74</f>
        <v/>
      </c>
      <c r="D74" s="186" t="str">
        <f>'Collection sheet'!CA74</f>
        <v/>
      </c>
      <c r="E74" s="188" t="str">
        <f>'Collection sheet'!CB74</f>
        <v/>
      </c>
      <c r="F74" s="185" t="str">
        <f>'Collection sheet'!CC74</f>
        <v/>
      </c>
    </row>
    <row r="75" spans="1:6" ht="20.100000000000001" customHeight="1" x14ac:dyDescent="0.2">
      <c r="A75" s="184" t="str">
        <f>IF('Collection sheet'!Q75="","",'Collection sheet'!Q75)</f>
        <v/>
      </c>
      <c r="B75" s="184" t="str">
        <f>IF('Collection sheet'!O75="","",'Collection sheet'!O75)</f>
        <v/>
      </c>
      <c r="C75" s="187" t="str">
        <f>'Collection sheet'!BZ75</f>
        <v/>
      </c>
      <c r="D75" s="186" t="str">
        <f>'Collection sheet'!CA75</f>
        <v/>
      </c>
      <c r="E75" s="188" t="str">
        <f>'Collection sheet'!CB75</f>
        <v/>
      </c>
      <c r="F75" s="185" t="str">
        <f>'Collection sheet'!CC75</f>
        <v/>
      </c>
    </row>
    <row r="76" spans="1:6" ht="20.100000000000001" customHeight="1" x14ac:dyDescent="0.2">
      <c r="A76" s="184" t="str">
        <f>IF('Collection sheet'!Q76="","",'Collection sheet'!Q76)</f>
        <v/>
      </c>
      <c r="B76" s="184" t="str">
        <f>IF('Collection sheet'!O76="","",'Collection sheet'!O76)</f>
        <v/>
      </c>
      <c r="C76" s="187" t="str">
        <f>'Collection sheet'!BZ76</f>
        <v/>
      </c>
      <c r="D76" s="186" t="str">
        <f>'Collection sheet'!CA76</f>
        <v/>
      </c>
      <c r="E76" s="188" t="str">
        <f>'Collection sheet'!CB76</f>
        <v/>
      </c>
      <c r="F76" s="185" t="str">
        <f>'Collection sheet'!CC76</f>
        <v/>
      </c>
    </row>
    <row r="77" spans="1:6" ht="20.100000000000001" customHeight="1" x14ac:dyDescent="0.2">
      <c r="A77" s="184" t="str">
        <f>IF('Collection sheet'!Q77="","",'Collection sheet'!Q77)</f>
        <v/>
      </c>
      <c r="B77" s="184" t="str">
        <f>IF('Collection sheet'!O77="","",'Collection sheet'!O77)</f>
        <v/>
      </c>
      <c r="C77" s="187" t="str">
        <f>'Collection sheet'!BZ77</f>
        <v/>
      </c>
      <c r="D77" s="186" t="str">
        <f>'Collection sheet'!CA77</f>
        <v/>
      </c>
      <c r="E77" s="188" t="str">
        <f>'Collection sheet'!CB77</f>
        <v/>
      </c>
      <c r="F77" s="185" t="str">
        <f>'Collection sheet'!CC77</f>
        <v/>
      </c>
    </row>
    <row r="78" spans="1:6" ht="20.100000000000001" customHeight="1" x14ac:dyDescent="0.2">
      <c r="A78" s="184" t="str">
        <f>IF('Collection sheet'!Q78="","",'Collection sheet'!Q78)</f>
        <v/>
      </c>
      <c r="B78" s="184" t="str">
        <f>IF('Collection sheet'!O78="","",'Collection sheet'!O78)</f>
        <v/>
      </c>
      <c r="C78" s="187" t="str">
        <f>'Collection sheet'!BZ78</f>
        <v/>
      </c>
      <c r="D78" s="186" t="str">
        <f>'Collection sheet'!CA78</f>
        <v/>
      </c>
      <c r="E78" s="188" t="str">
        <f>'Collection sheet'!CB78</f>
        <v/>
      </c>
      <c r="F78" s="185" t="str">
        <f>'Collection sheet'!CC78</f>
        <v/>
      </c>
    </row>
    <row r="79" spans="1:6" ht="20.100000000000001" customHeight="1" x14ac:dyDescent="0.2">
      <c r="A79" s="184" t="str">
        <f>IF('Collection sheet'!Q79="","",'Collection sheet'!Q79)</f>
        <v/>
      </c>
      <c r="B79" s="184" t="str">
        <f>IF('Collection sheet'!O79="","",'Collection sheet'!O79)</f>
        <v/>
      </c>
      <c r="C79" s="187" t="str">
        <f>'Collection sheet'!BZ79</f>
        <v/>
      </c>
      <c r="D79" s="186" t="str">
        <f>'Collection sheet'!CA79</f>
        <v/>
      </c>
      <c r="E79" s="188" t="str">
        <f>'Collection sheet'!CB79</f>
        <v/>
      </c>
      <c r="F79" s="185" t="str">
        <f>'Collection sheet'!CC79</f>
        <v/>
      </c>
    </row>
    <row r="80" spans="1:6" ht="20.100000000000001" customHeight="1" x14ac:dyDescent="0.2">
      <c r="A80" s="184" t="str">
        <f>IF('Collection sheet'!Q80="","",'Collection sheet'!Q80)</f>
        <v/>
      </c>
      <c r="B80" s="184" t="str">
        <f>IF('Collection sheet'!O80="","",'Collection sheet'!O80)</f>
        <v/>
      </c>
      <c r="C80" s="187" t="str">
        <f>'Collection sheet'!BZ80</f>
        <v/>
      </c>
      <c r="D80" s="186" t="str">
        <f>'Collection sheet'!CA80</f>
        <v/>
      </c>
      <c r="E80" s="188" t="str">
        <f>'Collection sheet'!CB80</f>
        <v/>
      </c>
      <c r="F80" s="185" t="str">
        <f>'Collection sheet'!CC80</f>
        <v/>
      </c>
    </row>
    <row r="81" spans="1:6" ht="20.100000000000001" customHeight="1" x14ac:dyDescent="0.2">
      <c r="A81" s="184" t="str">
        <f>IF('Collection sheet'!Q81="","",'Collection sheet'!Q81)</f>
        <v/>
      </c>
      <c r="B81" s="184" t="str">
        <f>IF('Collection sheet'!O81="","",'Collection sheet'!O81)</f>
        <v/>
      </c>
      <c r="C81" s="187" t="str">
        <f>'Collection sheet'!BZ81</f>
        <v/>
      </c>
      <c r="D81" s="186" t="str">
        <f>'Collection sheet'!CA81</f>
        <v/>
      </c>
      <c r="E81" s="188" t="str">
        <f>'Collection sheet'!CB81</f>
        <v/>
      </c>
      <c r="F81" s="185" t="str">
        <f>'Collection sheet'!CC81</f>
        <v/>
      </c>
    </row>
    <row r="82" spans="1:6" ht="20.100000000000001" customHeight="1" x14ac:dyDescent="0.2">
      <c r="A82" s="184" t="str">
        <f>IF('Collection sheet'!Q82="","",'Collection sheet'!Q82)</f>
        <v/>
      </c>
      <c r="B82" s="184" t="str">
        <f>IF('Collection sheet'!O82="","",'Collection sheet'!O82)</f>
        <v/>
      </c>
      <c r="C82" s="187" t="str">
        <f>'Collection sheet'!BZ82</f>
        <v/>
      </c>
      <c r="D82" s="186" t="str">
        <f>'Collection sheet'!CA82</f>
        <v/>
      </c>
      <c r="E82" s="188" t="str">
        <f>'Collection sheet'!CB82</f>
        <v/>
      </c>
      <c r="F82" s="185" t="str">
        <f>'Collection sheet'!CC82</f>
        <v/>
      </c>
    </row>
    <row r="83" spans="1:6" ht="20.100000000000001" customHeight="1" x14ac:dyDescent="0.2">
      <c r="A83" s="184" t="str">
        <f>IF('Collection sheet'!Q83="","",'Collection sheet'!Q83)</f>
        <v/>
      </c>
      <c r="B83" s="184" t="str">
        <f>IF('Collection sheet'!O83="","",'Collection sheet'!O83)</f>
        <v/>
      </c>
      <c r="C83" s="187" t="str">
        <f>'Collection sheet'!BZ83</f>
        <v/>
      </c>
      <c r="D83" s="186" t="str">
        <f>'Collection sheet'!CA83</f>
        <v/>
      </c>
      <c r="E83" s="188" t="str">
        <f>'Collection sheet'!CB83</f>
        <v/>
      </c>
      <c r="F83" s="185" t="str">
        <f>'Collection sheet'!CC83</f>
        <v/>
      </c>
    </row>
    <row r="84" spans="1:6" ht="20.100000000000001" customHeight="1" x14ac:dyDescent="0.2">
      <c r="A84" s="184" t="str">
        <f>IF('Collection sheet'!Q84="","",'Collection sheet'!Q84)</f>
        <v/>
      </c>
      <c r="B84" s="184" t="str">
        <f>IF('Collection sheet'!O84="","",'Collection sheet'!O84)</f>
        <v/>
      </c>
      <c r="C84" s="187" t="str">
        <f>'Collection sheet'!BZ84</f>
        <v/>
      </c>
      <c r="D84" s="186" t="str">
        <f>'Collection sheet'!CA84</f>
        <v/>
      </c>
      <c r="E84" s="188" t="str">
        <f>'Collection sheet'!CB84</f>
        <v/>
      </c>
      <c r="F84" s="185" t="str">
        <f>'Collection sheet'!CC84</f>
        <v/>
      </c>
    </row>
    <row r="85" spans="1:6" ht="20.100000000000001" customHeight="1" x14ac:dyDescent="0.2">
      <c r="A85" s="184" t="str">
        <f>IF('Collection sheet'!Q85="","",'Collection sheet'!Q85)</f>
        <v/>
      </c>
      <c r="B85" s="184" t="str">
        <f>IF('Collection sheet'!O85="","",'Collection sheet'!O85)</f>
        <v/>
      </c>
      <c r="C85" s="187" t="str">
        <f>'Collection sheet'!BZ85</f>
        <v/>
      </c>
      <c r="D85" s="186" t="str">
        <f>'Collection sheet'!CA85</f>
        <v/>
      </c>
      <c r="E85" s="188" t="str">
        <f>'Collection sheet'!CB85</f>
        <v/>
      </c>
      <c r="F85" s="185" t="str">
        <f>'Collection sheet'!CC85</f>
        <v/>
      </c>
    </row>
    <row r="86" spans="1:6" ht="20.100000000000001" customHeight="1" x14ac:dyDescent="0.2">
      <c r="A86" s="184" t="str">
        <f>IF('Collection sheet'!Q86="","",'Collection sheet'!Q86)</f>
        <v/>
      </c>
      <c r="B86" s="184" t="str">
        <f>IF('Collection sheet'!O86="","",'Collection sheet'!O86)</f>
        <v/>
      </c>
      <c r="C86" s="187" t="str">
        <f>'Collection sheet'!BZ86</f>
        <v/>
      </c>
      <c r="D86" s="186" t="str">
        <f>'Collection sheet'!CA86</f>
        <v/>
      </c>
      <c r="E86" s="188" t="str">
        <f>'Collection sheet'!CB86</f>
        <v/>
      </c>
      <c r="F86" s="185" t="str">
        <f>'Collection sheet'!CC86</f>
        <v/>
      </c>
    </row>
    <row r="87" spans="1:6" ht="20.100000000000001" customHeight="1" x14ac:dyDescent="0.2">
      <c r="A87" s="184" t="str">
        <f>IF('Collection sheet'!Q87="","",'Collection sheet'!Q87)</f>
        <v/>
      </c>
      <c r="B87" s="184" t="str">
        <f>IF('Collection sheet'!O87="","",'Collection sheet'!O87)</f>
        <v/>
      </c>
      <c r="C87" s="187" t="str">
        <f>'Collection sheet'!BZ87</f>
        <v/>
      </c>
      <c r="D87" s="186" t="str">
        <f>'Collection sheet'!CA87</f>
        <v/>
      </c>
      <c r="E87" s="188" t="str">
        <f>'Collection sheet'!CB87</f>
        <v/>
      </c>
      <c r="F87" s="185" t="str">
        <f>'Collection sheet'!CC87</f>
        <v/>
      </c>
    </row>
    <row r="88" spans="1:6" ht="20.100000000000001" customHeight="1" x14ac:dyDescent="0.2">
      <c r="A88" s="184" t="str">
        <f>IF('Collection sheet'!Q88="","",'Collection sheet'!Q88)</f>
        <v/>
      </c>
      <c r="B88" s="184" t="str">
        <f>IF('Collection sheet'!O88="","",'Collection sheet'!O88)</f>
        <v/>
      </c>
      <c r="C88" s="187" t="str">
        <f>'Collection sheet'!BZ88</f>
        <v/>
      </c>
      <c r="D88" s="186" t="str">
        <f>'Collection sheet'!CA88</f>
        <v/>
      </c>
      <c r="E88" s="188" t="str">
        <f>'Collection sheet'!CB88</f>
        <v/>
      </c>
      <c r="F88" s="185" t="str">
        <f>'Collection sheet'!CC88</f>
        <v/>
      </c>
    </row>
    <row r="89" spans="1:6" ht="20.100000000000001" customHeight="1" x14ac:dyDescent="0.2">
      <c r="A89" s="184" t="str">
        <f>IF('Collection sheet'!Q89="","",'Collection sheet'!Q89)</f>
        <v/>
      </c>
      <c r="B89" s="184" t="str">
        <f>IF('Collection sheet'!O89="","",'Collection sheet'!O89)</f>
        <v/>
      </c>
      <c r="C89" s="187" t="str">
        <f>'Collection sheet'!BZ89</f>
        <v/>
      </c>
      <c r="D89" s="186" t="str">
        <f>'Collection sheet'!CA89</f>
        <v/>
      </c>
      <c r="E89" s="188" t="str">
        <f>'Collection sheet'!CB89</f>
        <v/>
      </c>
      <c r="F89" s="185" t="str">
        <f>'Collection sheet'!CC89</f>
        <v/>
      </c>
    </row>
    <row r="90" spans="1:6" ht="20.100000000000001" customHeight="1" x14ac:dyDescent="0.2">
      <c r="A90" s="184" t="str">
        <f>IF('Collection sheet'!Q90="","",'Collection sheet'!Q90)</f>
        <v/>
      </c>
      <c r="B90" s="184" t="str">
        <f>IF('Collection sheet'!O90="","",'Collection sheet'!O90)</f>
        <v/>
      </c>
      <c r="C90" s="187" t="str">
        <f>'Collection sheet'!BZ90</f>
        <v/>
      </c>
      <c r="D90" s="186" t="str">
        <f>'Collection sheet'!CA90</f>
        <v/>
      </c>
      <c r="E90" s="188" t="str">
        <f>'Collection sheet'!CB90</f>
        <v/>
      </c>
      <c r="F90" s="185" t="str">
        <f>'Collection sheet'!CC90</f>
        <v/>
      </c>
    </row>
    <row r="91" spans="1:6" ht="20.100000000000001" customHeight="1" x14ac:dyDescent="0.2">
      <c r="A91" s="184" t="str">
        <f>IF('Collection sheet'!Q91="","",'Collection sheet'!Q91)</f>
        <v/>
      </c>
      <c r="B91" s="184" t="str">
        <f>IF('Collection sheet'!O91="","",'Collection sheet'!O91)</f>
        <v/>
      </c>
      <c r="C91" s="187" t="str">
        <f>'Collection sheet'!BZ91</f>
        <v/>
      </c>
      <c r="D91" s="186" t="str">
        <f>'Collection sheet'!CA91</f>
        <v/>
      </c>
      <c r="E91" s="188" t="str">
        <f>'Collection sheet'!CB91</f>
        <v/>
      </c>
      <c r="F91" s="185" t="str">
        <f>'Collection sheet'!CC91</f>
        <v/>
      </c>
    </row>
    <row r="92" spans="1:6" ht="20.100000000000001" customHeight="1" x14ac:dyDescent="0.2">
      <c r="A92" s="184" t="str">
        <f>IF('Collection sheet'!Q92="","",'Collection sheet'!Q92)</f>
        <v/>
      </c>
      <c r="B92" s="184" t="str">
        <f>IF('Collection sheet'!O92="","",'Collection sheet'!O92)</f>
        <v/>
      </c>
      <c r="C92" s="187" t="str">
        <f>'Collection sheet'!BZ92</f>
        <v/>
      </c>
      <c r="D92" s="186" t="str">
        <f>'Collection sheet'!CA92</f>
        <v/>
      </c>
      <c r="E92" s="188" t="str">
        <f>'Collection sheet'!CB92</f>
        <v/>
      </c>
      <c r="F92" s="185" t="str">
        <f>'Collection sheet'!CC92</f>
        <v/>
      </c>
    </row>
    <row r="93" spans="1:6" ht="20.100000000000001" customHeight="1" x14ac:dyDescent="0.2">
      <c r="A93" s="184" t="str">
        <f>IF('Collection sheet'!Q93="","",'Collection sheet'!Q93)</f>
        <v/>
      </c>
      <c r="B93" s="184" t="str">
        <f>IF('Collection sheet'!O93="","",'Collection sheet'!O93)</f>
        <v/>
      </c>
      <c r="C93" s="187" t="str">
        <f>'Collection sheet'!BZ93</f>
        <v/>
      </c>
      <c r="D93" s="186" t="str">
        <f>'Collection sheet'!CA93</f>
        <v/>
      </c>
      <c r="E93" s="188" t="str">
        <f>'Collection sheet'!CB93</f>
        <v/>
      </c>
      <c r="F93" s="185" t="str">
        <f>'Collection sheet'!CC93</f>
        <v/>
      </c>
    </row>
    <row r="94" spans="1:6" ht="20.100000000000001" customHeight="1" x14ac:dyDescent="0.2">
      <c r="A94" s="184" t="str">
        <f>IF('Collection sheet'!Q94="","",'Collection sheet'!Q94)</f>
        <v/>
      </c>
      <c r="B94" s="184" t="str">
        <f>IF('Collection sheet'!O94="","",'Collection sheet'!O94)</f>
        <v/>
      </c>
      <c r="C94" s="187" t="str">
        <f>'Collection sheet'!BZ94</f>
        <v/>
      </c>
      <c r="D94" s="186" t="str">
        <f>'Collection sheet'!CA94</f>
        <v/>
      </c>
      <c r="E94" s="188" t="str">
        <f>'Collection sheet'!CB94</f>
        <v/>
      </c>
      <c r="F94" s="185" t="str">
        <f>'Collection sheet'!CC94</f>
        <v/>
      </c>
    </row>
    <row r="95" spans="1:6" ht="20.100000000000001" customHeight="1" x14ac:dyDescent="0.2">
      <c r="A95" s="184" t="str">
        <f>IF('Collection sheet'!Q95="","",'Collection sheet'!Q95)</f>
        <v/>
      </c>
      <c r="B95" s="184" t="str">
        <f>IF('Collection sheet'!O95="","",'Collection sheet'!O95)</f>
        <v/>
      </c>
      <c r="C95" s="187" t="str">
        <f>'Collection sheet'!BZ95</f>
        <v/>
      </c>
      <c r="D95" s="186" t="str">
        <f>'Collection sheet'!CA95</f>
        <v/>
      </c>
      <c r="E95" s="188" t="str">
        <f>'Collection sheet'!CB95</f>
        <v/>
      </c>
      <c r="F95" s="185" t="str">
        <f>'Collection sheet'!CC95</f>
        <v/>
      </c>
    </row>
    <row r="96" spans="1:6" ht="20.100000000000001" customHeight="1" x14ac:dyDescent="0.2">
      <c r="A96" s="184" t="str">
        <f>IF('Collection sheet'!Q96="","",'Collection sheet'!Q96)</f>
        <v/>
      </c>
      <c r="B96" s="184" t="str">
        <f>IF('Collection sheet'!O96="","",'Collection sheet'!O96)</f>
        <v/>
      </c>
      <c r="C96" s="187" t="str">
        <f>'Collection sheet'!BZ96</f>
        <v/>
      </c>
      <c r="D96" s="186" t="str">
        <f>'Collection sheet'!CA96</f>
        <v/>
      </c>
      <c r="E96" s="188" t="str">
        <f>'Collection sheet'!CB96</f>
        <v/>
      </c>
      <c r="F96" s="185" t="str">
        <f>'Collection sheet'!CC96</f>
        <v/>
      </c>
    </row>
    <row r="97" spans="1:6" ht="20.100000000000001" customHeight="1" x14ac:dyDescent="0.2">
      <c r="A97" s="184" t="str">
        <f>IF('Collection sheet'!Q97="","",'Collection sheet'!Q97)</f>
        <v/>
      </c>
      <c r="B97" s="184" t="str">
        <f>IF('Collection sheet'!O97="","",'Collection sheet'!O97)</f>
        <v/>
      </c>
      <c r="C97" s="187" t="str">
        <f>'Collection sheet'!BZ97</f>
        <v/>
      </c>
      <c r="D97" s="186" t="str">
        <f>'Collection sheet'!CA97</f>
        <v/>
      </c>
      <c r="E97" s="188" t="str">
        <f>'Collection sheet'!CB97</f>
        <v/>
      </c>
      <c r="F97" s="185" t="str">
        <f>'Collection sheet'!CC97</f>
        <v/>
      </c>
    </row>
    <row r="98" spans="1:6" ht="20.100000000000001" customHeight="1" x14ac:dyDescent="0.2">
      <c r="A98" s="184" t="str">
        <f>IF('Collection sheet'!Q98="","",'Collection sheet'!Q98)</f>
        <v/>
      </c>
      <c r="B98" s="184" t="str">
        <f>IF('Collection sheet'!O98="","",'Collection sheet'!O98)</f>
        <v/>
      </c>
      <c r="C98" s="187" t="str">
        <f>'Collection sheet'!BZ98</f>
        <v/>
      </c>
      <c r="D98" s="186" t="str">
        <f>'Collection sheet'!CA98</f>
        <v/>
      </c>
      <c r="E98" s="188" t="str">
        <f>'Collection sheet'!CB98</f>
        <v/>
      </c>
      <c r="F98" s="185" t="str">
        <f>'Collection sheet'!CC98</f>
        <v/>
      </c>
    </row>
    <row r="99" spans="1:6" ht="20.100000000000001" customHeight="1" x14ac:dyDescent="0.2">
      <c r="A99" s="184" t="str">
        <f>IF('Collection sheet'!Q99="","",'Collection sheet'!Q99)</f>
        <v/>
      </c>
      <c r="B99" s="184" t="str">
        <f>IF('Collection sheet'!O99="","",'Collection sheet'!O99)</f>
        <v/>
      </c>
      <c r="C99" s="187" t="str">
        <f>'Collection sheet'!BZ99</f>
        <v/>
      </c>
      <c r="D99" s="186" t="str">
        <f>'Collection sheet'!CA99</f>
        <v/>
      </c>
      <c r="E99" s="188" t="str">
        <f>'Collection sheet'!CB99</f>
        <v/>
      </c>
      <c r="F99" s="185" t="str">
        <f>'Collection sheet'!CC99</f>
        <v/>
      </c>
    </row>
    <row r="100" spans="1:6" ht="20.100000000000001" customHeight="1" x14ac:dyDescent="0.2">
      <c r="A100" s="184" t="str">
        <f>IF('Collection sheet'!Q100="","",'Collection sheet'!Q100)</f>
        <v/>
      </c>
      <c r="B100" s="184" t="str">
        <f>IF('Collection sheet'!O100="","",'Collection sheet'!O100)</f>
        <v/>
      </c>
      <c r="C100" s="187" t="str">
        <f>'Collection sheet'!BZ100</f>
        <v/>
      </c>
      <c r="D100" s="186" t="str">
        <f>'Collection sheet'!CA100</f>
        <v/>
      </c>
      <c r="E100" s="188" t="str">
        <f>'Collection sheet'!CB100</f>
        <v/>
      </c>
      <c r="F100" s="185" t="str">
        <f>'Collection sheet'!CC100</f>
        <v/>
      </c>
    </row>
  </sheetData>
  <autoFilter ref="A1:F1" xr:uid="{7321A8C8-093B-475F-BE34-0AEA25AF704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28836-9CC9-4FCE-871B-566F231DC3C9}">
  <sheetPr>
    <tabColor rgb="FFFFFF00"/>
  </sheetPr>
  <dimension ref="A1:H100"/>
  <sheetViews>
    <sheetView workbookViewId="0"/>
  </sheetViews>
  <sheetFormatPr defaultRowHeight="14.25" x14ac:dyDescent="0.2"/>
  <cols>
    <col min="1" max="1" width="14.125" style="184" bestFit="1" customWidth="1"/>
    <col min="2" max="2" width="15.375" style="184" bestFit="1" customWidth="1"/>
    <col min="3" max="3" width="10.75" style="187" bestFit="1" customWidth="1"/>
    <col min="4" max="4" width="9" style="186"/>
    <col min="5" max="5" width="9" style="188"/>
    <col min="6" max="6" width="14.75" style="184" bestFit="1" customWidth="1"/>
    <col min="7" max="16384" width="9" style="184"/>
  </cols>
  <sheetData>
    <row r="1" spans="1:8" s="183" customFormat="1" ht="111.75" customHeight="1" x14ac:dyDescent="0.2">
      <c r="A1" s="183" t="str">
        <f>'Collection sheet'!Q1</f>
        <v>Job function (SEG)</v>
      </c>
      <c r="B1" s="183" t="str">
        <f>'Collection sheet'!O1</f>
        <v>Type of Measurement</v>
      </c>
      <c r="C1" s="190" t="str">
        <f>'Collection sheet'!CF1</f>
        <v>Concentration respirable quartz (mg/m3)</v>
      </c>
      <c r="D1" s="191" t="str">
        <f>'Collection sheet'!R1</f>
        <v>Worker ID</v>
      </c>
      <c r="E1" s="192" t="str">
        <f>'Collection sheet'!I1</f>
        <v>Date</v>
      </c>
      <c r="F1" s="189" t="str">
        <f>'Collection sheet'!CG1</f>
        <v>Quartz above (TRUE) OR below (FALSE) the limit of detection</v>
      </c>
      <c r="H1" s="216" t="s">
        <v>318</v>
      </c>
    </row>
    <row r="2" spans="1:8" ht="20.100000000000001" customHeight="1" x14ac:dyDescent="0.2">
      <c r="A2" s="184" t="str">
        <f>IF('Collection sheet'!Q2="","",'Collection sheet'!Q2)</f>
        <v/>
      </c>
      <c r="B2" s="184" t="str">
        <f>IF('Collection sheet'!O2="","",'Collection sheet'!O2)</f>
        <v/>
      </c>
      <c r="C2" s="187" t="str">
        <f>'Collection sheet'!CF2</f>
        <v/>
      </c>
      <c r="D2" s="186" t="str">
        <f>'Collection sheet'!CA2</f>
        <v/>
      </c>
      <c r="E2" s="188" t="str">
        <f>'Collection sheet'!CB2</f>
        <v/>
      </c>
      <c r="F2" s="184" t="str">
        <f>'Collection sheet'!CG2</f>
        <v/>
      </c>
    </row>
    <row r="3" spans="1:8" ht="20.100000000000001" customHeight="1" x14ac:dyDescent="0.2">
      <c r="A3" s="184" t="str">
        <f>IF('Collection sheet'!Q3="","",'Collection sheet'!Q3)</f>
        <v/>
      </c>
      <c r="B3" s="184" t="str">
        <f>IF('Collection sheet'!O3="","",'Collection sheet'!O3)</f>
        <v/>
      </c>
      <c r="C3" s="187" t="str">
        <f>'Collection sheet'!CF3</f>
        <v/>
      </c>
      <c r="D3" s="186" t="str">
        <f>'Collection sheet'!CA3</f>
        <v/>
      </c>
      <c r="E3" s="188" t="str">
        <f>'Collection sheet'!CB3</f>
        <v/>
      </c>
      <c r="F3" s="184" t="str">
        <f>'Collection sheet'!CG3</f>
        <v/>
      </c>
    </row>
    <row r="4" spans="1:8" ht="20.100000000000001" customHeight="1" x14ac:dyDescent="0.2">
      <c r="A4" s="184" t="str">
        <f>IF('Collection sheet'!Q4="","",'Collection sheet'!Q4)</f>
        <v/>
      </c>
      <c r="B4" s="184" t="str">
        <f>IF('Collection sheet'!O4="","",'Collection sheet'!O4)</f>
        <v/>
      </c>
      <c r="C4" s="187" t="str">
        <f>'Collection sheet'!CF4</f>
        <v/>
      </c>
      <c r="D4" s="186" t="str">
        <f>'Collection sheet'!CA4</f>
        <v/>
      </c>
      <c r="E4" s="188" t="str">
        <f>'Collection sheet'!CB4</f>
        <v/>
      </c>
      <c r="F4" s="184" t="str">
        <f>'Collection sheet'!CG4</f>
        <v/>
      </c>
    </row>
    <row r="5" spans="1:8" ht="20.100000000000001" customHeight="1" x14ac:dyDescent="0.2">
      <c r="A5" s="184" t="str">
        <f>IF('Collection sheet'!Q5="","",'Collection sheet'!Q5)</f>
        <v/>
      </c>
      <c r="B5" s="184" t="str">
        <f>IF('Collection sheet'!O5="","",'Collection sheet'!O5)</f>
        <v/>
      </c>
      <c r="C5" s="187" t="str">
        <f>'Collection sheet'!CF5</f>
        <v/>
      </c>
      <c r="D5" s="186" t="str">
        <f>'Collection sheet'!CA5</f>
        <v/>
      </c>
      <c r="E5" s="188" t="str">
        <f>'Collection sheet'!CB5</f>
        <v/>
      </c>
      <c r="F5" s="184" t="str">
        <f>'Collection sheet'!CG5</f>
        <v/>
      </c>
    </row>
    <row r="6" spans="1:8" ht="20.100000000000001" customHeight="1" x14ac:dyDescent="0.2">
      <c r="A6" s="184" t="str">
        <f>IF('Collection sheet'!Q6="","",'Collection sheet'!Q6)</f>
        <v/>
      </c>
      <c r="B6" s="184" t="str">
        <f>IF('Collection sheet'!O6="","",'Collection sheet'!O6)</f>
        <v/>
      </c>
      <c r="C6" s="187" t="str">
        <f>'Collection sheet'!CF6</f>
        <v/>
      </c>
      <c r="D6" s="186" t="str">
        <f>'Collection sheet'!CA6</f>
        <v/>
      </c>
      <c r="E6" s="188" t="str">
        <f>'Collection sheet'!CB6</f>
        <v/>
      </c>
      <c r="F6" s="184" t="str">
        <f>'Collection sheet'!CG6</f>
        <v/>
      </c>
    </row>
    <row r="7" spans="1:8" ht="20.100000000000001" customHeight="1" x14ac:dyDescent="0.2">
      <c r="A7" s="184" t="str">
        <f>IF('Collection sheet'!Q7="","",'Collection sheet'!Q7)</f>
        <v/>
      </c>
      <c r="B7" s="184" t="str">
        <f>IF('Collection sheet'!O7="","",'Collection sheet'!O7)</f>
        <v/>
      </c>
      <c r="C7" s="187" t="str">
        <f>'Collection sheet'!CF7</f>
        <v/>
      </c>
      <c r="D7" s="186" t="str">
        <f>'Collection sheet'!CA7</f>
        <v/>
      </c>
      <c r="E7" s="188" t="str">
        <f>'Collection sheet'!CB7</f>
        <v/>
      </c>
      <c r="F7" s="184" t="str">
        <f>'Collection sheet'!CG7</f>
        <v/>
      </c>
    </row>
    <row r="8" spans="1:8" ht="20.100000000000001" customHeight="1" x14ac:dyDescent="0.2">
      <c r="A8" s="184" t="str">
        <f>IF('Collection sheet'!Q8="","",'Collection sheet'!Q8)</f>
        <v/>
      </c>
      <c r="B8" s="184" t="str">
        <f>IF('Collection sheet'!O8="","",'Collection sheet'!O8)</f>
        <v/>
      </c>
      <c r="C8" s="187" t="str">
        <f>'Collection sheet'!CF8</f>
        <v/>
      </c>
      <c r="D8" s="186" t="str">
        <f>'Collection sheet'!CA8</f>
        <v/>
      </c>
      <c r="E8" s="188" t="str">
        <f>'Collection sheet'!CB8</f>
        <v/>
      </c>
      <c r="F8" s="184" t="str">
        <f>'Collection sheet'!CG8</f>
        <v/>
      </c>
    </row>
    <row r="9" spans="1:8" ht="20.100000000000001" customHeight="1" x14ac:dyDescent="0.2">
      <c r="A9" s="184" t="str">
        <f>IF('Collection sheet'!Q9="","",'Collection sheet'!Q9)</f>
        <v/>
      </c>
      <c r="B9" s="184" t="str">
        <f>IF('Collection sheet'!O9="","",'Collection sheet'!O9)</f>
        <v/>
      </c>
      <c r="C9" s="187" t="str">
        <f>'Collection sheet'!CF9</f>
        <v/>
      </c>
      <c r="D9" s="186" t="str">
        <f>'Collection sheet'!CA9</f>
        <v/>
      </c>
      <c r="E9" s="188" t="str">
        <f>'Collection sheet'!CB9</f>
        <v/>
      </c>
      <c r="F9" s="184" t="str">
        <f>'Collection sheet'!CG9</f>
        <v/>
      </c>
    </row>
    <row r="10" spans="1:8" ht="20.100000000000001" customHeight="1" x14ac:dyDescent="0.2">
      <c r="A10" s="184" t="str">
        <f>IF('Collection sheet'!Q10="","",'Collection sheet'!Q10)</f>
        <v/>
      </c>
      <c r="B10" s="184" t="str">
        <f>IF('Collection sheet'!O10="","",'Collection sheet'!O10)</f>
        <v/>
      </c>
      <c r="C10" s="187" t="str">
        <f>'Collection sheet'!CF10</f>
        <v/>
      </c>
      <c r="D10" s="186" t="str">
        <f>'Collection sheet'!CA10</f>
        <v/>
      </c>
      <c r="E10" s="188" t="str">
        <f>'Collection sheet'!CB10</f>
        <v/>
      </c>
      <c r="F10" s="184" t="str">
        <f>'Collection sheet'!CG10</f>
        <v/>
      </c>
    </row>
    <row r="11" spans="1:8" ht="20.100000000000001" customHeight="1" x14ac:dyDescent="0.2">
      <c r="A11" s="184" t="str">
        <f>IF('Collection sheet'!Q11="","",'Collection sheet'!Q11)</f>
        <v/>
      </c>
      <c r="B11" s="184" t="str">
        <f>IF('Collection sheet'!O11="","",'Collection sheet'!O11)</f>
        <v/>
      </c>
      <c r="C11" s="187" t="str">
        <f>'Collection sheet'!CF11</f>
        <v/>
      </c>
      <c r="D11" s="186" t="str">
        <f>'Collection sheet'!CA11</f>
        <v/>
      </c>
      <c r="E11" s="188" t="str">
        <f>'Collection sheet'!CB11</f>
        <v/>
      </c>
      <c r="F11" s="184" t="str">
        <f>'Collection sheet'!CG11</f>
        <v/>
      </c>
    </row>
    <row r="12" spans="1:8" ht="20.100000000000001" customHeight="1" x14ac:dyDescent="0.2">
      <c r="A12" s="184" t="str">
        <f>IF('Collection sheet'!Q12="","",'Collection sheet'!Q12)</f>
        <v/>
      </c>
      <c r="B12" s="184" t="str">
        <f>IF('Collection sheet'!O12="","",'Collection sheet'!O12)</f>
        <v/>
      </c>
      <c r="C12" s="187" t="str">
        <f>'Collection sheet'!CF12</f>
        <v/>
      </c>
      <c r="D12" s="186" t="str">
        <f>'Collection sheet'!CA12</f>
        <v/>
      </c>
      <c r="E12" s="188" t="str">
        <f>'Collection sheet'!CB12</f>
        <v/>
      </c>
      <c r="F12" s="184" t="str">
        <f>'Collection sheet'!CG12</f>
        <v/>
      </c>
    </row>
    <row r="13" spans="1:8" ht="20.100000000000001" customHeight="1" x14ac:dyDescent="0.2">
      <c r="A13" s="184" t="str">
        <f>IF('Collection sheet'!Q13="","",'Collection sheet'!Q13)</f>
        <v/>
      </c>
      <c r="B13" s="184" t="str">
        <f>IF('Collection sheet'!O13="","",'Collection sheet'!O13)</f>
        <v/>
      </c>
      <c r="C13" s="187" t="str">
        <f>'Collection sheet'!CF13</f>
        <v/>
      </c>
      <c r="D13" s="186" t="str">
        <f>'Collection sheet'!CA13</f>
        <v/>
      </c>
      <c r="E13" s="188" t="str">
        <f>'Collection sheet'!CB13</f>
        <v/>
      </c>
      <c r="F13" s="184" t="str">
        <f>'Collection sheet'!CG13</f>
        <v/>
      </c>
    </row>
    <row r="14" spans="1:8" ht="20.100000000000001" customHeight="1" x14ac:dyDescent="0.2">
      <c r="A14" s="184" t="str">
        <f>IF('Collection sheet'!Q14="","",'Collection sheet'!Q14)</f>
        <v/>
      </c>
      <c r="B14" s="184" t="str">
        <f>IF('Collection sheet'!O14="","",'Collection sheet'!O14)</f>
        <v/>
      </c>
      <c r="C14" s="187" t="str">
        <f>'Collection sheet'!CF14</f>
        <v/>
      </c>
      <c r="D14" s="186" t="str">
        <f>'Collection sheet'!CA14</f>
        <v/>
      </c>
      <c r="E14" s="188" t="str">
        <f>'Collection sheet'!CB14</f>
        <v/>
      </c>
      <c r="F14" s="184" t="str">
        <f>'Collection sheet'!CG14</f>
        <v/>
      </c>
    </row>
    <row r="15" spans="1:8" ht="20.100000000000001" customHeight="1" x14ac:dyDescent="0.2">
      <c r="A15" s="184" t="str">
        <f>IF('Collection sheet'!Q15="","",'Collection sheet'!Q15)</f>
        <v/>
      </c>
      <c r="B15" s="184" t="str">
        <f>IF('Collection sheet'!O15="","",'Collection sheet'!O15)</f>
        <v/>
      </c>
      <c r="C15" s="187" t="str">
        <f>'Collection sheet'!CF15</f>
        <v/>
      </c>
      <c r="D15" s="186" t="str">
        <f>'Collection sheet'!CA15</f>
        <v/>
      </c>
      <c r="E15" s="188" t="str">
        <f>'Collection sheet'!CB15</f>
        <v/>
      </c>
      <c r="F15" s="184" t="str">
        <f>'Collection sheet'!CG15</f>
        <v/>
      </c>
    </row>
    <row r="16" spans="1:8" ht="20.100000000000001" customHeight="1" x14ac:dyDescent="0.2">
      <c r="A16" s="184" t="str">
        <f>IF('Collection sheet'!Q16="","",'Collection sheet'!Q16)</f>
        <v/>
      </c>
      <c r="B16" s="184" t="str">
        <f>IF('Collection sheet'!O16="","",'Collection sheet'!O16)</f>
        <v/>
      </c>
      <c r="C16" s="187" t="str">
        <f>'Collection sheet'!CF16</f>
        <v/>
      </c>
      <c r="D16" s="186" t="str">
        <f>'Collection sheet'!CA16</f>
        <v/>
      </c>
      <c r="E16" s="188" t="str">
        <f>'Collection sheet'!CB16</f>
        <v/>
      </c>
      <c r="F16" s="184" t="str">
        <f>'Collection sheet'!CG16</f>
        <v/>
      </c>
    </row>
    <row r="17" spans="1:6" ht="20.100000000000001" customHeight="1" x14ac:dyDescent="0.2">
      <c r="A17" s="184" t="str">
        <f>IF('Collection sheet'!Q17="","",'Collection sheet'!Q17)</f>
        <v/>
      </c>
      <c r="B17" s="184" t="str">
        <f>IF('Collection sheet'!O17="","",'Collection sheet'!O17)</f>
        <v/>
      </c>
      <c r="C17" s="187" t="str">
        <f>'Collection sheet'!CF17</f>
        <v/>
      </c>
      <c r="D17" s="186" t="str">
        <f>'Collection sheet'!CA17</f>
        <v/>
      </c>
      <c r="E17" s="188" t="str">
        <f>'Collection sheet'!CB17</f>
        <v/>
      </c>
      <c r="F17" s="184" t="str">
        <f>'Collection sheet'!CG17</f>
        <v/>
      </c>
    </row>
    <row r="18" spans="1:6" ht="20.100000000000001" customHeight="1" x14ac:dyDescent="0.2">
      <c r="A18" s="184" t="str">
        <f>IF('Collection sheet'!Q18="","",'Collection sheet'!Q18)</f>
        <v/>
      </c>
      <c r="B18" s="184" t="str">
        <f>IF('Collection sheet'!O18="","",'Collection sheet'!O18)</f>
        <v/>
      </c>
      <c r="C18" s="187" t="str">
        <f>'Collection sheet'!CF18</f>
        <v/>
      </c>
      <c r="D18" s="186" t="str">
        <f>'Collection sheet'!CA18</f>
        <v/>
      </c>
      <c r="E18" s="188" t="str">
        <f>'Collection sheet'!CB18</f>
        <v/>
      </c>
      <c r="F18" s="184" t="str">
        <f>'Collection sheet'!CG18</f>
        <v/>
      </c>
    </row>
    <row r="19" spans="1:6" ht="20.100000000000001" customHeight="1" x14ac:dyDescent="0.2">
      <c r="A19" s="184" t="str">
        <f>IF('Collection sheet'!Q19="","",'Collection sheet'!Q19)</f>
        <v/>
      </c>
      <c r="B19" s="184" t="str">
        <f>IF('Collection sheet'!O19="","",'Collection sheet'!O19)</f>
        <v/>
      </c>
      <c r="C19" s="187" t="str">
        <f>'Collection sheet'!CF19</f>
        <v/>
      </c>
      <c r="D19" s="186" t="str">
        <f>'Collection sheet'!CA19</f>
        <v/>
      </c>
      <c r="E19" s="188" t="str">
        <f>'Collection sheet'!CB19</f>
        <v/>
      </c>
      <c r="F19" s="184" t="str">
        <f>'Collection sheet'!CG19</f>
        <v/>
      </c>
    </row>
    <row r="20" spans="1:6" ht="20.100000000000001" customHeight="1" x14ac:dyDescent="0.2">
      <c r="A20" s="184" t="str">
        <f>IF('Collection sheet'!Q20="","",'Collection sheet'!Q20)</f>
        <v/>
      </c>
      <c r="B20" s="184" t="str">
        <f>IF('Collection sheet'!O20="","",'Collection sheet'!O20)</f>
        <v/>
      </c>
      <c r="C20" s="187" t="str">
        <f>'Collection sheet'!CF20</f>
        <v/>
      </c>
      <c r="D20" s="186" t="str">
        <f>'Collection sheet'!CA20</f>
        <v/>
      </c>
      <c r="E20" s="188" t="str">
        <f>'Collection sheet'!CB20</f>
        <v/>
      </c>
      <c r="F20" s="184" t="str">
        <f>'Collection sheet'!CG20</f>
        <v/>
      </c>
    </row>
    <row r="21" spans="1:6" ht="20.100000000000001" customHeight="1" x14ac:dyDescent="0.2">
      <c r="A21" s="184" t="str">
        <f>IF('Collection sheet'!Q21="","",'Collection sheet'!Q21)</f>
        <v/>
      </c>
      <c r="B21" s="184" t="str">
        <f>IF('Collection sheet'!O21="","",'Collection sheet'!O21)</f>
        <v/>
      </c>
      <c r="C21" s="187" t="str">
        <f>'Collection sheet'!CF21</f>
        <v/>
      </c>
      <c r="D21" s="186" t="str">
        <f>'Collection sheet'!CA21</f>
        <v/>
      </c>
      <c r="E21" s="188" t="str">
        <f>'Collection sheet'!CB21</f>
        <v/>
      </c>
      <c r="F21" s="184" t="str">
        <f>'Collection sheet'!CG21</f>
        <v/>
      </c>
    </row>
    <row r="22" spans="1:6" ht="20.100000000000001" customHeight="1" x14ac:dyDescent="0.2">
      <c r="A22" s="184" t="str">
        <f>IF('Collection sheet'!Q22="","",'Collection sheet'!Q22)</f>
        <v/>
      </c>
      <c r="B22" s="184" t="str">
        <f>IF('Collection sheet'!O22="","",'Collection sheet'!O22)</f>
        <v/>
      </c>
      <c r="C22" s="187" t="str">
        <f>'Collection sheet'!CF22</f>
        <v/>
      </c>
      <c r="D22" s="186" t="str">
        <f>'Collection sheet'!CA22</f>
        <v/>
      </c>
      <c r="E22" s="188" t="str">
        <f>'Collection sheet'!CB22</f>
        <v/>
      </c>
      <c r="F22" s="184" t="str">
        <f>'Collection sheet'!CG22</f>
        <v/>
      </c>
    </row>
    <row r="23" spans="1:6" ht="20.100000000000001" customHeight="1" x14ac:dyDescent="0.2">
      <c r="A23" s="184" t="str">
        <f>IF('Collection sheet'!Q23="","",'Collection sheet'!Q23)</f>
        <v/>
      </c>
      <c r="B23" s="184" t="str">
        <f>IF('Collection sheet'!O23="","",'Collection sheet'!O23)</f>
        <v/>
      </c>
      <c r="C23" s="187" t="str">
        <f>'Collection sheet'!CF23</f>
        <v/>
      </c>
      <c r="D23" s="186" t="str">
        <f>'Collection sheet'!CA23</f>
        <v/>
      </c>
      <c r="E23" s="188" t="str">
        <f>'Collection sheet'!CB23</f>
        <v/>
      </c>
      <c r="F23" s="184" t="str">
        <f>'Collection sheet'!CG23</f>
        <v/>
      </c>
    </row>
    <row r="24" spans="1:6" ht="20.100000000000001" customHeight="1" x14ac:dyDescent="0.2">
      <c r="A24" s="184" t="str">
        <f>IF('Collection sheet'!Q24="","",'Collection sheet'!Q24)</f>
        <v/>
      </c>
      <c r="B24" s="184" t="str">
        <f>IF('Collection sheet'!O24="","",'Collection sheet'!O24)</f>
        <v/>
      </c>
      <c r="C24" s="187" t="str">
        <f>'Collection sheet'!CF24</f>
        <v/>
      </c>
      <c r="D24" s="186" t="str">
        <f>'Collection sheet'!CA24</f>
        <v/>
      </c>
      <c r="E24" s="188" t="str">
        <f>'Collection sheet'!CB24</f>
        <v/>
      </c>
      <c r="F24" s="184" t="str">
        <f>'Collection sheet'!CG24</f>
        <v/>
      </c>
    </row>
    <row r="25" spans="1:6" ht="20.100000000000001" customHeight="1" x14ac:dyDescent="0.2">
      <c r="A25" s="184" t="str">
        <f>IF('Collection sheet'!Q25="","",'Collection sheet'!Q25)</f>
        <v/>
      </c>
      <c r="B25" s="184" t="str">
        <f>IF('Collection sheet'!O25="","",'Collection sheet'!O25)</f>
        <v/>
      </c>
      <c r="C25" s="187" t="str">
        <f>'Collection sheet'!CF25</f>
        <v/>
      </c>
      <c r="D25" s="186" t="str">
        <f>'Collection sheet'!CA25</f>
        <v/>
      </c>
      <c r="E25" s="188" t="str">
        <f>'Collection sheet'!CB25</f>
        <v/>
      </c>
      <c r="F25" s="184" t="str">
        <f>'Collection sheet'!CG25</f>
        <v/>
      </c>
    </row>
    <row r="26" spans="1:6" ht="20.100000000000001" customHeight="1" x14ac:dyDescent="0.2">
      <c r="A26" s="184" t="str">
        <f>IF('Collection sheet'!Q26="","",'Collection sheet'!Q26)</f>
        <v/>
      </c>
      <c r="B26" s="184" t="str">
        <f>IF('Collection sheet'!O26="","",'Collection sheet'!O26)</f>
        <v/>
      </c>
      <c r="C26" s="187" t="str">
        <f>'Collection sheet'!CF26</f>
        <v/>
      </c>
      <c r="D26" s="186" t="str">
        <f>'Collection sheet'!CA26</f>
        <v/>
      </c>
      <c r="E26" s="188" t="str">
        <f>'Collection sheet'!CB26</f>
        <v/>
      </c>
      <c r="F26" s="184" t="str">
        <f>'Collection sheet'!CG26</f>
        <v/>
      </c>
    </row>
    <row r="27" spans="1:6" ht="20.100000000000001" customHeight="1" x14ac:dyDescent="0.2">
      <c r="A27" s="184" t="str">
        <f>IF('Collection sheet'!Q27="","",'Collection sheet'!Q27)</f>
        <v/>
      </c>
      <c r="B27" s="184" t="str">
        <f>IF('Collection sheet'!O27="","",'Collection sheet'!O27)</f>
        <v/>
      </c>
      <c r="C27" s="187" t="str">
        <f>'Collection sheet'!CF27</f>
        <v/>
      </c>
      <c r="D27" s="186" t="str">
        <f>'Collection sheet'!CA27</f>
        <v/>
      </c>
      <c r="E27" s="188" t="str">
        <f>'Collection sheet'!CB27</f>
        <v/>
      </c>
      <c r="F27" s="184" t="str">
        <f>'Collection sheet'!CG27</f>
        <v/>
      </c>
    </row>
    <row r="28" spans="1:6" ht="20.100000000000001" customHeight="1" x14ac:dyDescent="0.2">
      <c r="A28" s="184" t="str">
        <f>IF('Collection sheet'!Q28="","",'Collection sheet'!Q28)</f>
        <v/>
      </c>
      <c r="B28" s="184" t="str">
        <f>IF('Collection sheet'!O28="","",'Collection sheet'!O28)</f>
        <v/>
      </c>
      <c r="C28" s="187" t="str">
        <f>'Collection sheet'!CF28</f>
        <v/>
      </c>
      <c r="D28" s="186" t="str">
        <f>'Collection sheet'!CA28</f>
        <v/>
      </c>
      <c r="E28" s="188" t="str">
        <f>'Collection sheet'!CB28</f>
        <v/>
      </c>
      <c r="F28" s="184" t="str">
        <f>'Collection sheet'!CG28</f>
        <v/>
      </c>
    </row>
    <row r="29" spans="1:6" ht="20.100000000000001" customHeight="1" x14ac:dyDescent="0.2">
      <c r="A29" s="184" t="str">
        <f>IF('Collection sheet'!Q29="","",'Collection sheet'!Q29)</f>
        <v/>
      </c>
      <c r="B29" s="184" t="str">
        <f>IF('Collection sheet'!O29="","",'Collection sheet'!O29)</f>
        <v/>
      </c>
      <c r="C29" s="187" t="str">
        <f>'Collection sheet'!CF29</f>
        <v/>
      </c>
      <c r="D29" s="186" t="str">
        <f>'Collection sheet'!CA29</f>
        <v/>
      </c>
      <c r="E29" s="188" t="str">
        <f>'Collection sheet'!CB29</f>
        <v/>
      </c>
      <c r="F29" s="184" t="str">
        <f>'Collection sheet'!CG29</f>
        <v/>
      </c>
    </row>
    <row r="30" spans="1:6" ht="20.100000000000001" customHeight="1" x14ac:dyDescent="0.2">
      <c r="A30" s="184" t="str">
        <f>IF('Collection sheet'!Q30="","",'Collection sheet'!Q30)</f>
        <v/>
      </c>
      <c r="B30" s="184" t="str">
        <f>IF('Collection sheet'!O30="","",'Collection sheet'!O30)</f>
        <v/>
      </c>
      <c r="C30" s="187" t="str">
        <f>'Collection sheet'!CF30</f>
        <v/>
      </c>
      <c r="D30" s="186" t="str">
        <f>'Collection sheet'!CA30</f>
        <v/>
      </c>
      <c r="E30" s="188" t="str">
        <f>'Collection sheet'!CB30</f>
        <v/>
      </c>
      <c r="F30" s="184" t="str">
        <f>'Collection sheet'!CG30</f>
        <v/>
      </c>
    </row>
    <row r="31" spans="1:6" ht="20.100000000000001" customHeight="1" x14ac:dyDescent="0.2">
      <c r="A31" s="184" t="str">
        <f>IF('Collection sheet'!Q31="","",'Collection sheet'!Q31)</f>
        <v/>
      </c>
      <c r="B31" s="184" t="str">
        <f>IF('Collection sheet'!O31="","",'Collection sheet'!O31)</f>
        <v/>
      </c>
      <c r="C31" s="187" t="str">
        <f>'Collection sheet'!CF31</f>
        <v/>
      </c>
      <c r="D31" s="186" t="str">
        <f>'Collection sheet'!CA31</f>
        <v/>
      </c>
      <c r="E31" s="188" t="str">
        <f>'Collection sheet'!CB31</f>
        <v/>
      </c>
      <c r="F31" s="184" t="str">
        <f>'Collection sheet'!CG31</f>
        <v/>
      </c>
    </row>
    <row r="32" spans="1:6" ht="20.100000000000001" customHeight="1" x14ac:dyDescent="0.2">
      <c r="A32" s="184" t="str">
        <f>IF('Collection sheet'!Q32="","",'Collection sheet'!Q32)</f>
        <v/>
      </c>
      <c r="B32" s="184" t="str">
        <f>IF('Collection sheet'!O32="","",'Collection sheet'!O32)</f>
        <v/>
      </c>
      <c r="C32" s="187" t="str">
        <f>'Collection sheet'!CF32</f>
        <v/>
      </c>
      <c r="D32" s="186" t="str">
        <f>'Collection sheet'!CA32</f>
        <v/>
      </c>
      <c r="E32" s="188" t="str">
        <f>'Collection sheet'!CB32</f>
        <v/>
      </c>
      <c r="F32" s="184" t="str">
        <f>'Collection sheet'!CG32</f>
        <v/>
      </c>
    </row>
    <row r="33" spans="1:6" ht="20.100000000000001" customHeight="1" x14ac:dyDescent="0.2">
      <c r="A33" s="184" t="str">
        <f>IF('Collection sheet'!Q33="","",'Collection sheet'!Q33)</f>
        <v/>
      </c>
      <c r="B33" s="184" t="str">
        <f>IF('Collection sheet'!O33="","",'Collection sheet'!O33)</f>
        <v/>
      </c>
      <c r="C33" s="187" t="str">
        <f>'Collection sheet'!CF33</f>
        <v/>
      </c>
      <c r="D33" s="186" t="str">
        <f>'Collection sheet'!CA33</f>
        <v/>
      </c>
      <c r="E33" s="188" t="str">
        <f>'Collection sheet'!CB33</f>
        <v/>
      </c>
      <c r="F33" s="184" t="str">
        <f>'Collection sheet'!CG33</f>
        <v/>
      </c>
    </row>
    <row r="34" spans="1:6" ht="20.100000000000001" customHeight="1" x14ac:dyDescent="0.2">
      <c r="A34" s="184" t="str">
        <f>IF('Collection sheet'!Q34="","",'Collection sheet'!Q34)</f>
        <v/>
      </c>
      <c r="B34" s="184" t="str">
        <f>IF('Collection sheet'!O34="","",'Collection sheet'!O34)</f>
        <v/>
      </c>
      <c r="C34" s="187" t="str">
        <f>'Collection sheet'!CF34</f>
        <v/>
      </c>
      <c r="D34" s="186" t="str">
        <f>'Collection sheet'!CA34</f>
        <v/>
      </c>
      <c r="E34" s="188" t="str">
        <f>'Collection sheet'!CB34</f>
        <v/>
      </c>
      <c r="F34" s="184" t="str">
        <f>'Collection sheet'!CG34</f>
        <v/>
      </c>
    </row>
    <row r="35" spans="1:6" ht="20.100000000000001" customHeight="1" x14ac:dyDescent="0.2">
      <c r="A35" s="184" t="str">
        <f>IF('Collection sheet'!Q35="","",'Collection sheet'!Q35)</f>
        <v/>
      </c>
      <c r="B35" s="184" t="str">
        <f>IF('Collection sheet'!O35="","",'Collection sheet'!O35)</f>
        <v/>
      </c>
      <c r="C35" s="187" t="str">
        <f>'Collection sheet'!CF35</f>
        <v/>
      </c>
      <c r="D35" s="186" t="str">
        <f>'Collection sheet'!CA35</f>
        <v/>
      </c>
      <c r="E35" s="188" t="str">
        <f>'Collection sheet'!CB35</f>
        <v/>
      </c>
      <c r="F35" s="184" t="str">
        <f>'Collection sheet'!CG35</f>
        <v/>
      </c>
    </row>
    <row r="36" spans="1:6" ht="20.100000000000001" customHeight="1" x14ac:dyDescent="0.2">
      <c r="A36" s="184" t="str">
        <f>IF('Collection sheet'!Q36="","",'Collection sheet'!Q36)</f>
        <v/>
      </c>
      <c r="B36" s="184" t="str">
        <f>IF('Collection sheet'!O36="","",'Collection sheet'!O36)</f>
        <v/>
      </c>
      <c r="C36" s="187" t="str">
        <f>'Collection sheet'!CF36</f>
        <v/>
      </c>
      <c r="D36" s="186" t="str">
        <f>'Collection sheet'!CA36</f>
        <v/>
      </c>
      <c r="E36" s="188" t="str">
        <f>'Collection sheet'!CB36</f>
        <v/>
      </c>
      <c r="F36" s="184" t="str">
        <f>'Collection sheet'!CG36</f>
        <v/>
      </c>
    </row>
    <row r="37" spans="1:6" ht="20.100000000000001" customHeight="1" x14ac:dyDescent="0.2">
      <c r="A37" s="184" t="str">
        <f>IF('Collection sheet'!Q37="","",'Collection sheet'!Q37)</f>
        <v/>
      </c>
      <c r="B37" s="184" t="str">
        <f>IF('Collection sheet'!O37="","",'Collection sheet'!O37)</f>
        <v/>
      </c>
      <c r="C37" s="187" t="str">
        <f>'Collection sheet'!CF37</f>
        <v/>
      </c>
      <c r="D37" s="186" t="str">
        <f>'Collection sheet'!CA37</f>
        <v/>
      </c>
      <c r="E37" s="188" t="str">
        <f>'Collection sheet'!CB37</f>
        <v/>
      </c>
      <c r="F37" s="184" t="str">
        <f>'Collection sheet'!CG37</f>
        <v/>
      </c>
    </row>
    <row r="38" spans="1:6" ht="20.100000000000001" customHeight="1" x14ac:dyDescent="0.2">
      <c r="A38" s="184" t="str">
        <f>IF('Collection sheet'!Q38="","",'Collection sheet'!Q38)</f>
        <v/>
      </c>
      <c r="B38" s="184" t="str">
        <f>IF('Collection sheet'!O38="","",'Collection sheet'!O38)</f>
        <v/>
      </c>
      <c r="C38" s="187" t="str">
        <f>'Collection sheet'!CF38</f>
        <v/>
      </c>
      <c r="D38" s="186" t="str">
        <f>'Collection sheet'!CA38</f>
        <v/>
      </c>
      <c r="E38" s="188" t="str">
        <f>'Collection sheet'!CB38</f>
        <v/>
      </c>
      <c r="F38" s="184" t="str">
        <f>'Collection sheet'!CG38</f>
        <v/>
      </c>
    </row>
    <row r="39" spans="1:6" ht="20.100000000000001" customHeight="1" x14ac:dyDescent="0.2">
      <c r="A39" s="184" t="str">
        <f>IF('Collection sheet'!Q39="","",'Collection sheet'!Q39)</f>
        <v/>
      </c>
      <c r="B39" s="184" t="str">
        <f>IF('Collection sheet'!O39="","",'Collection sheet'!O39)</f>
        <v/>
      </c>
      <c r="C39" s="187" t="str">
        <f>'Collection sheet'!CF39</f>
        <v/>
      </c>
      <c r="D39" s="186" t="str">
        <f>'Collection sheet'!CA39</f>
        <v/>
      </c>
      <c r="E39" s="188" t="str">
        <f>'Collection sheet'!CB39</f>
        <v/>
      </c>
      <c r="F39" s="184" t="str">
        <f>'Collection sheet'!CG39</f>
        <v/>
      </c>
    </row>
    <row r="40" spans="1:6" ht="20.100000000000001" customHeight="1" x14ac:dyDescent="0.2">
      <c r="A40" s="184" t="str">
        <f>IF('Collection sheet'!Q40="","",'Collection sheet'!Q40)</f>
        <v/>
      </c>
      <c r="B40" s="184" t="str">
        <f>IF('Collection sheet'!O40="","",'Collection sheet'!O40)</f>
        <v/>
      </c>
      <c r="C40" s="187" t="str">
        <f>'Collection sheet'!CF40</f>
        <v/>
      </c>
      <c r="D40" s="186" t="str">
        <f>'Collection sheet'!CA40</f>
        <v/>
      </c>
      <c r="E40" s="188" t="str">
        <f>'Collection sheet'!CB40</f>
        <v/>
      </c>
      <c r="F40" s="184" t="str">
        <f>'Collection sheet'!CG40</f>
        <v/>
      </c>
    </row>
    <row r="41" spans="1:6" ht="20.100000000000001" customHeight="1" x14ac:dyDescent="0.2">
      <c r="A41" s="184" t="str">
        <f>IF('Collection sheet'!Q41="","",'Collection sheet'!Q41)</f>
        <v/>
      </c>
      <c r="B41" s="184" t="str">
        <f>IF('Collection sheet'!O41="","",'Collection sheet'!O41)</f>
        <v/>
      </c>
      <c r="C41" s="187" t="str">
        <f>'Collection sheet'!CF41</f>
        <v/>
      </c>
      <c r="D41" s="186" t="str">
        <f>'Collection sheet'!CA41</f>
        <v/>
      </c>
      <c r="E41" s="188" t="str">
        <f>'Collection sheet'!CB41</f>
        <v/>
      </c>
      <c r="F41" s="184" t="str">
        <f>'Collection sheet'!CG41</f>
        <v/>
      </c>
    </row>
    <row r="42" spans="1:6" ht="20.100000000000001" customHeight="1" x14ac:dyDescent="0.2">
      <c r="A42" s="184" t="str">
        <f>IF('Collection sheet'!Q42="","",'Collection sheet'!Q42)</f>
        <v/>
      </c>
      <c r="B42" s="184" t="str">
        <f>IF('Collection sheet'!O42="","",'Collection sheet'!O42)</f>
        <v/>
      </c>
      <c r="C42" s="187" t="str">
        <f>'Collection sheet'!CF42</f>
        <v/>
      </c>
      <c r="D42" s="186" t="str">
        <f>'Collection sheet'!CA42</f>
        <v/>
      </c>
      <c r="E42" s="188" t="str">
        <f>'Collection sheet'!CB42</f>
        <v/>
      </c>
      <c r="F42" s="184" t="str">
        <f>'Collection sheet'!CG42</f>
        <v/>
      </c>
    </row>
    <row r="43" spans="1:6" ht="20.100000000000001" customHeight="1" x14ac:dyDescent="0.2">
      <c r="A43" s="184" t="str">
        <f>IF('Collection sheet'!Q43="","",'Collection sheet'!Q43)</f>
        <v/>
      </c>
      <c r="B43" s="184" t="str">
        <f>IF('Collection sheet'!O43="","",'Collection sheet'!O43)</f>
        <v/>
      </c>
      <c r="C43" s="187" t="str">
        <f>'Collection sheet'!CF43</f>
        <v/>
      </c>
      <c r="D43" s="186" t="str">
        <f>'Collection sheet'!CA43</f>
        <v/>
      </c>
      <c r="E43" s="188" t="str">
        <f>'Collection sheet'!CB43</f>
        <v/>
      </c>
      <c r="F43" s="184" t="str">
        <f>'Collection sheet'!CG43</f>
        <v/>
      </c>
    </row>
    <row r="44" spans="1:6" ht="20.100000000000001" customHeight="1" x14ac:dyDescent="0.2">
      <c r="A44" s="184" t="str">
        <f>IF('Collection sheet'!Q44="","",'Collection sheet'!Q44)</f>
        <v/>
      </c>
      <c r="B44" s="184" t="str">
        <f>IF('Collection sheet'!O44="","",'Collection sheet'!O44)</f>
        <v/>
      </c>
      <c r="C44" s="187" t="str">
        <f>'Collection sheet'!CF44</f>
        <v/>
      </c>
      <c r="D44" s="186" t="str">
        <f>'Collection sheet'!CA44</f>
        <v/>
      </c>
      <c r="E44" s="188" t="str">
        <f>'Collection sheet'!CB44</f>
        <v/>
      </c>
      <c r="F44" s="184" t="str">
        <f>'Collection sheet'!CG44</f>
        <v/>
      </c>
    </row>
    <row r="45" spans="1:6" ht="20.100000000000001" customHeight="1" x14ac:dyDescent="0.2">
      <c r="A45" s="184" t="str">
        <f>IF('Collection sheet'!Q45="","",'Collection sheet'!Q45)</f>
        <v/>
      </c>
      <c r="B45" s="184" t="str">
        <f>IF('Collection sheet'!O45="","",'Collection sheet'!O45)</f>
        <v/>
      </c>
      <c r="C45" s="187" t="str">
        <f>'Collection sheet'!CF45</f>
        <v/>
      </c>
      <c r="D45" s="186" t="str">
        <f>'Collection sheet'!CA45</f>
        <v/>
      </c>
      <c r="E45" s="188" t="str">
        <f>'Collection sheet'!CB45</f>
        <v/>
      </c>
      <c r="F45" s="184" t="str">
        <f>'Collection sheet'!CG45</f>
        <v/>
      </c>
    </row>
    <row r="46" spans="1:6" ht="20.100000000000001" customHeight="1" x14ac:dyDescent="0.2">
      <c r="A46" s="184" t="str">
        <f>IF('Collection sheet'!Q46="","",'Collection sheet'!Q46)</f>
        <v/>
      </c>
      <c r="B46" s="184" t="str">
        <f>IF('Collection sheet'!O46="","",'Collection sheet'!O46)</f>
        <v/>
      </c>
      <c r="C46" s="187" t="str">
        <f>'Collection sheet'!CF46</f>
        <v/>
      </c>
      <c r="D46" s="186" t="str">
        <f>'Collection sheet'!CA46</f>
        <v/>
      </c>
      <c r="E46" s="188" t="str">
        <f>'Collection sheet'!CB46</f>
        <v/>
      </c>
      <c r="F46" s="184" t="str">
        <f>'Collection sheet'!CG46</f>
        <v/>
      </c>
    </row>
    <row r="47" spans="1:6" ht="20.100000000000001" customHeight="1" x14ac:dyDescent="0.2">
      <c r="A47" s="184" t="str">
        <f>IF('Collection sheet'!Q47="","",'Collection sheet'!Q47)</f>
        <v/>
      </c>
      <c r="B47" s="184" t="str">
        <f>IF('Collection sheet'!O47="","",'Collection sheet'!O47)</f>
        <v/>
      </c>
      <c r="C47" s="187" t="str">
        <f>'Collection sheet'!CF47</f>
        <v/>
      </c>
      <c r="D47" s="186" t="str">
        <f>'Collection sheet'!CA47</f>
        <v/>
      </c>
      <c r="E47" s="188" t="str">
        <f>'Collection sheet'!CB47</f>
        <v/>
      </c>
      <c r="F47" s="184" t="str">
        <f>'Collection sheet'!CG47</f>
        <v/>
      </c>
    </row>
    <row r="48" spans="1:6" ht="20.100000000000001" customHeight="1" x14ac:dyDescent="0.2">
      <c r="A48" s="184" t="str">
        <f>IF('Collection sheet'!Q48="","",'Collection sheet'!Q48)</f>
        <v/>
      </c>
      <c r="B48" s="184" t="str">
        <f>IF('Collection sheet'!O48="","",'Collection sheet'!O48)</f>
        <v/>
      </c>
      <c r="C48" s="187" t="str">
        <f>'Collection sheet'!CF48</f>
        <v/>
      </c>
      <c r="D48" s="186" t="str">
        <f>'Collection sheet'!CA48</f>
        <v/>
      </c>
      <c r="E48" s="188" t="str">
        <f>'Collection sheet'!CB48</f>
        <v/>
      </c>
      <c r="F48" s="184" t="str">
        <f>'Collection sheet'!CG48</f>
        <v/>
      </c>
    </row>
    <row r="49" spans="1:6" ht="20.100000000000001" customHeight="1" x14ac:dyDescent="0.2">
      <c r="A49" s="184" t="str">
        <f>IF('Collection sheet'!Q49="","",'Collection sheet'!Q49)</f>
        <v/>
      </c>
      <c r="B49" s="184" t="str">
        <f>IF('Collection sheet'!O49="","",'Collection sheet'!O49)</f>
        <v/>
      </c>
      <c r="C49" s="187" t="str">
        <f>'Collection sheet'!CF49</f>
        <v/>
      </c>
      <c r="D49" s="186" t="str">
        <f>'Collection sheet'!CA49</f>
        <v/>
      </c>
      <c r="E49" s="188" t="str">
        <f>'Collection sheet'!CB49</f>
        <v/>
      </c>
      <c r="F49" s="184" t="str">
        <f>'Collection sheet'!CG49</f>
        <v/>
      </c>
    </row>
    <row r="50" spans="1:6" ht="20.100000000000001" customHeight="1" x14ac:dyDescent="0.2">
      <c r="A50" s="184" t="str">
        <f>IF('Collection sheet'!Q50="","",'Collection sheet'!Q50)</f>
        <v/>
      </c>
      <c r="B50" s="184" t="str">
        <f>IF('Collection sheet'!O50="","",'Collection sheet'!O50)</f>
        <v/>
      </c>
      <c r="C50" s="187" t="str">
        <f>'Collection sheet'!CF50</f>
        <v/>
      </c>
      <c r="D50" s="186" t="str">
        <f>'Collection sheet'!CA50</f>
        <v/>
      </c>
      <c r="E50" s="188" t="str">
        <f>'Collection sheet'!CB50</f>
        <v/>
      </c>
      <c r="F50" s="184" t="str">
        <f>'Collection sheet'!CG50</f>
        <v/>
      </c>
    </row>
    <row r="51" spans="1:6" ht="20.100000000000001" customHeight="1" x14ac:dyDescent="0.2">
      <c r="A51" s="184" t="str">
        <f>IF('Collection sheet'!Q51="","",'Collection sheet'!Q51)</f>
        <v/>
      </c>
      <c r="B51" s="184" t="str">
        <f>IF('Collection sheet'!O51="","",'Collection sheet'!O51)</f>
        <v/>
      </c>
      <c r="C51" s="187" t="str">
        <f>'Collection sheet'!CF51</f>
        <v/>
      </c>
      <c r="D51" s="186" t="str">
        <f>'Collection sheet'!CA51</f>
        <v/>
      </c>
      <c r="E51" s="188" t="str">
        <f>'Collection sheet'!CB51</f>
        <v/>
      </c>
      <c r="F51" s="184" t="str">
        <f>'Collection sheet'!CG51</f>
        <v/>
      </c>
    </row>
    <row r="52" spans="1:6" ht="20.100000000000001" customHeight="1" x14ac:dyDescent="0.2">
      <c r="A52" s="184" t="str">
        <f>IF('Collection sheet'!Q52="","",'Collection sheet'!Q52)</f>
        <v/>
      </c>
      <c r="B52" s="184" t="str">
        <f>IF('Collection sheet'!O52="","",'Collection sheet'!O52)</f>
        <v/>
      </c>
      <c r="C52" s="187" t="str">
        <f>'Collection sheet'!CF52</f>
        <v/>
      </c>
      <c r="D52" s="186" t="str">
        <f>'Collection sheet'!CA52</f>
        <v/>
      </c>
      <c r="E52" s="188" t="str">
        <f>'Collection sheet'!CB52</f>
        <v/>
      </c>
      <c r="F52" s="184" t="str">
        <f>'Collection sheet'!CG52</f>
        <v/>
      </c>
    </row>
    <row r="53" spans="1:6" ht="20.100000000000001" customHeight="1" x14ac:dyDescent="0.2">
      <c r="A53" s="184" t="str">
        <f>IF('Collection sheet'!Q53="","",'Collection sheet'!Q53)</f>
        <v/>
      </c>
      <c r="B53" s="184" t="str">
        <f>IF('Collection sheet'!O53="","",'Collection sheet'!O53)</f>
        <v/>
      </c>
      <c r="C53" s="187" t="str">
        <f>'Collection sheet'!CF53</f>
        <v/>
      </c>
      <c r="D53" s="186" t="str">
        <f>'Collection sheet'!CA53</f>
        <v/>
      </c>
      <c r="E53" s="188" t="str">
        <f>'Collection sheet'!CB53</f>
        <v/>
      </c>
      <c r="F53" s="184" t="str">
        <f>'Collection sheet'!CG53</f>
        <v/>
      </c>
    </row>
    <row r="54" spans="1:6" ht="20.100000000000001" customHeight="1" x14ac:dyDescent="0.2">
      <c r="A54" s="184" t="str">
        <f>IF('Collection sheet'!Q54="","",'Collection sheet'!Q54)</f>
        <v/>
      </c>
      <c r="B54" s="184" t="str">
        <f>IF('Collection sheet'!O54="","",'Collection sheet'!O54)</f>
        <v/>
      </c>
      <c r="C54" s="187" t="str">
        <f>'Collection sheet'!CF54</f>
        <v/>
      </c>
      <c r="D54" s="186" t="str">
        <f>'Collection sheet'!CA54</f>
        <v/>
      </c>
      <c r="E54" s="188" t="str">
        <f>'Collection sheet'!CB54</f>
        <v/>
      </c>
      <c r="F54" s="184" t="str">
        <f>'Collection sheet'!CG54</f>
        <v/>
      </c>
    </row>
    <row r="55" spans="1:6" ht="20.100000000000001" customHeight="1" x14ac:dyDescent="0.2">
      <c r="A55" s="184" t="str">
        <f>IF('Collection sheet'!Q55="","",'Collection sheet'!Q55)</f>
        <v/>
      </c>
      <c r="B55" s="184" t="str">
        <f>IF('Collection sheet'!O55="","",'Collection sheet'!O55)</f>
        <v/>
      </c>
      <c r="C55" s="187" t="str">
        <f>'Collection sheet'!CF55</f>
        <v/>
      </c>
      <c r="D55" s="186" t="str">
        <f>'Collection sheet'!CA55</f>
        <v/>
      </c>
      <c r="E55" s="188" t="str">
        <f>'Collection sheet'!CB55</f>
        <v/>
      </c>
      <c r="F55" s="184" t="str">
        <f>'Collection sheet'!CG55</f>
        <v/>
      </c>
    </row>
    <row r="56" spans="1:6" ht="20.100000000000001" customHeight="1" x14ac:dyDescent="0.2">
      <c r="A56" s="184" t="str">
        <f>IF('Collection sheet'!Q56="","",'Collection sheet'!Q56)</f>
        <v/>
      </c>
      <c r="B56" s="184" t="str">
        <f>IF('Collection sheet'!O56="","",'Collection sheet'!O56)</f>
        <v/>
      </c>
      <c r="C56" s="187" t="str">
        <f>'Collection sheet'!CF56</f>
        <v/>
      </c>
      <c r="D56" s="186" t="str">
        <f>'Collection sheet'!CA56</f>
        <v/>
      </c>
      <c r="E56" s="188" t="str">
        <f>'Collection sheet'!CB56</f>
        <v/>
      </c>
      <c r="F56" s="184" t="str">
        <f>'Collection sheet'!CG56</f>
        <v/>
      </c>
    </row>
    <row r="57" spans="1:6" ht="20.100000000000001" customHeight="1" x14ac:dyDescent="0.2">
      <c r="A57" s="184" t="str">
        <f>IF('Collection sheet'!Q57="","",'Collection sheet'!Q57)</f>
        <v/>
      </c>
      <c r="B57" s="184" t="str">
        <f>IF('Collection sheet'!O57="","",'Collection sheet'!O57)</f>
        <v/>
      </c>
      <c r="C57" s="187" t="str">
        <f>'Collection sheet'!CF57</f>
        <v/>
      </c>
      <c r="D57" s="186" t="str">
        <f>'Collection sheet'!CA57</f>
        <v/>
      </c>
      <c r="E57" s="188" t="str">
        <f>'Collection sheet'!CB57</f>
        <v/>
      </c>
      <c r="F57" s="184" t="str">
        <f>'Collection sheet'!CG57</f>
        <v/>
      </c>
    </row>
    <row r="58" spans="1:6" ht="20.100000000000001" customHeight="1" x14ac:dyDescent="0.2">
      <c r="A58" s="184" t="str">
        <f>IF('Collection sheet'!Q58="","",'Collection sheet'!Q58)</f>
        <v/>
      </c>
      <c r="B58" s="184" t="str">
        <f>IF('Collection sheet'!O58="","",'Collection sheet'!O58)</f>
        <v/>
      </c>
      <c r="C58" s="187" t="str">
        <f>'Collection sheet'!CF58</f>
        <v/>
      </c>
      <c r="D58" s="186" t="str">
        <f>'Collection sheet'!CA58</f>
        <v/>
      </c>
      <c r="E58" s="188" t="str">
        <f>'Collection sheet'!CB58</f>
        <v/>
      </c>
      <c r="F58" s="184" t="str">
        <f>'Collection sheet'!CG58</f>
        <v/>
      </c>
    </row>
    <row r="59" spans="1:6" ht="20.100000000000001" customHeight="1" x14ac:dyDescent="0.2">
      <c r="A59" s="184" t="str">
        <f>IF('Collection sheet'!Q59="","",'Collection sheet'!Q59)</f>
        <v/>
      </c>
      <c r="B59" s="184" t="str">
        <f>IF('Collection sheet'!O59="","",'Collection sheet'!O59)</f>
        <v/>
      </c>
      <c r="C59" s="187" t="str">
        <f>'Collection sheet'!CF59</f>
        <v/>
      </c>
      <c r="D59" s="186" t="str">
        <f>'Collection sheet'!CA59</f>
        <v/>
      </c>
      <c r="E59" s="188" t="str">
        <f>'Collection sheet'!CB59</f>
        <v/>
      </c>
      <c r="F59" s="184" t="str">
        <f>'Collection sheet'!CG59</f>
        <v/>
      </c>
    </row>
    <row r="60" spans="1:6" ht="20.100000000000001" customHeight="1" x14ac:dyDescent="0.2">
      <c r="A60" s="184" t="str">
        <f>IF('Collection sheet'!Q60="","",'Collection sheet'!Q60)</f>
        <v/>
      </c>
      <c r="B60" s="184" t="str">
        <f>IF('Collection sheet'!O60="","",'Collection sheet'!O60)</f>
        <v/>
      </c>
      <c r="C60" s="187" t="str">
        <f>'Collection sheet'!CF60</f>
        <v/>
      </c>
      <c r="D60" s="186" t="str">
        <f>'Collection sheet'!CA60</f>
        <v/>
      </c>
      <c r="E60" s="188" t="str">
        <f>'Collection sheet'!CB60</f>
        <v/>
      </c>
      <c r="F60" s="184" t="str">
        <f>'Collection sheet'!CG60</f>
        <v/>
      </c>
    </row>
    <row r="61" spans="1:6" ht="20.100000000000001" customHeight="1" x14ac:dyDescent="0.2">
      <c r="A61" s="184" t="str">
        <f>IF('Collection sheet'!Q61="","",'Collection sheet'!Q61)</f>
        <v/>
      </c>
      <c r="B61" s="184" t="str">
        <f>IF('Collection sheet'!O61="","",'Collection sheet'!O61)</f>
        <v/>
      </c>
      <c r="C61" s="187" t="str">
        <f>'Collection sheet'!CF61</f>
        <v/>
      </c>
      <c r="D61" s="186" t="str">
        <f>'Collection sheet'!CA61</f>
        <v/>
      </c>
      <c r="E61" s="188" t="str">
        <f>'Collection sheet'!CB61</f>
        <v/>
      </c>
      <c r="F61" s="184" t="str">
        <f>'Collection sheet'!CG61</f>
        <v/>
      </c>
    </row>
    <row r="62" spans="1:6" ht="20.100000000000001" customHeight="1" x14ac:dyDescent="0.2">
      <c r="A62" s="184" t="str">
        <f>IF('Collection sheet'!Q62="","",'Collection sheet'!Q62)</f>
        <v/>
      </c>
      <c r="B62" s="184" t="str">
        <f>IF('Collection sheet'!O62="","",'Collection sheet'!O62)</f>
        <v/>
      </c>
      <c r="C62" s="187" t="str">
        <f>'Collection sheet'!CF62</f>
        <v/>
      </c>
      <c r="D62" s="186" t="str">
        <f>'Collection sheet'!CA62</f>
        <v/>
      </c>
      <c r="E62" s="188" t="str">
        <f>'Collection sheet'!CB62</f>
        <v/>
      </c>
      <c r="F62" s="184" t="str">
        <f>'Collection sheet'!CG62</f>
        <v/>
      </c>
    </row>
    <row r="63" spans="1:6" ht="20.100000000000001" customHeight="1" x14ac:dyDescent="0.2">
      <c r="A63" s="184" t="str">
        <f>IF('Collection sheet'!Q63="","",'Collection sheet'!Q63)</f>
        <v/>
      </c>
      <c r="B63" s="184" t="str">
        <f>IF('Collection sheet'!O63="","",'Collection sheet'!O63)</f>
        <v/>
      </c>
      <c r="C63" s="187" t="str">
        <f>'Collection sheet'!CF63</f>
        <v/>
      </c>
      <c r="D63" s="186" t="str">
        <f>'Collection sheet'!CA63</f>
        <v/>
      </c>
      <c r="E63" s="188" t="str">
        <f>'Collection sheet'!CB63</f>
        <v/>
      </c>
      <c r="F63" s="184" t="str">
        <f>'Collection sheet'!CG63</f>
        <v/>
      </c>
    </row>
    <row r="64" spans="1:6" ht="20.100000000000001" customHeight="1" x14ac:dyDescent="0.2">
      <c r="A64" s="184" t="str">
        <f>IF('Collection sheet'!Q64="","",'Collection sheet'!Q64)</f>
        <v/>
      </c>
      <c r="B64" s="184" t="str">
        <f>IF('Collection sheet'!O64="","",'Collection sheet'!O64)</f>
        <v/>
      </c>
      <c r="C64" s="187" t="str">
        <f>'Collection sheet'!CF64</f>
        <v/>
      </c>
      <c r="D64" s="186" t="str">
        <f>'Collection sheet'!CA64</f>
        <v/>
      </c>
      <c r="E64" s="188" t="str">
        <f>'Collection sheet'!CB64</f>
        <v/>
      </c>
      <c r="F64" s="184" t="str">
        <f>'Collection sheet'!CG64</f>
        <v/>
      </c>
    </row>
    <row r="65" spans="1:6" ht="20.100000000000001" customHeight="1" x14ac:dyDescent="0.2">
      <c r="A65" s="184" t="str">
        <f>IF('Collection sheet'!Q65="","",'Collection sheet'!Q65)</f>
        <v/>
      </c>
      <c r="B65" s="184" t="str">
        <f>IF('Collection sheet'!O65="","",'Collection sheet'!O65)</f>
        <v/>
      </c>
      <c r="C65" s="187" t="str">
        <f>'Collection sheet'!CF65</f>
        <v/>
      </c>
      <c r="D65" s="186" t="str">
        <f>'Collection sheet'!CA65</f>
        <v/>
      </c>
      <c r="E65" s="188" t="str">
        <f>'Collection sheet'!CB65</f>
        <v/>
      </c>
      <c r="F65" s="184" t="str">
        <f>'Collection sheet'!CG65</f>
        <v/>
      </c>
    </row>
    <row r="66" spans="1:6" ht="20.100000000000001" customHeight="1" x14ac:dyDescent="0.2">
      <c r="A66" s="184" t="str">
        <f>IF('Collection sheet'!Q66="","",'Collection sheet'!Q66)</f>
        <v/>
      </c>
      <c r="B66" s="184" t="str">
        <f>IF('Collection sheet'!O66="","",'Collection sheet'!O66)</f>
        <v/>
      </c>
      <c r="C66" s="187" t="str">
        <f>'Collection sheet'!CF66</f>
        <v/>
      </c>
      <c r="D66" s="186" t="str">
        <f>'Collection sheet'!CA66</f>
        <v/>
      </c>
      <c r="E66" s="188" t="str">
        <f>'Collection sheet'!CB66</f>
        <v/>
      </c>
      <c r="F66" s="184" t="str">
        <f>'Collection sheet'!CG66</f>
        <v/>
      </c>
    </row>
    <row r="67" spans="1:6" ht="20.100000000000001" customHeight="1" x14ac:dyDescent="0.2">
      <c r="A67" s="184" t="str">
        <f>IF('Collection sheet'!Q67="","",'Collection sheet'!Q67)</f>
        <v/>
      </c>
      <c r="B67" s="184" t="str">
        <f>IF('Collection sheet'!O67="","",'Collection sheet'!O67)</f>
        <v/>
      </c>
      <c r="C67" s="187" t="str">
        <f>'Collection sheet'!CF67</f>
        <v/>
      </c>
      <c r="D67" s="186" t="str">
        <f>'Collection sheet'!CA67</f>
        <v/>
      </c>
      <c r="E67" s="188" t="str">
        <f>'Collection sheet'!CB67</f>
        <v/>
      </c>
      <c r="F67" s="184" t="str">
        <f>'Collection sheet'!CG67</f>
        <v/>
      </c>
    </row>
    <row r="68" spans="1:6" ht="20.100000000000001" customHeight="1" x14ac:dyDescent="0.2">
      <c r="A68" s="184" t="str">
        <f>IF('Collection sheet'!Q68="","",'Collection sheet'!Q68)</f>
        <v/>
      </c>
      <c r="B68" s="184" t="str">
        <f>IF('Collection sheet'!O68="","",'Collection sheet'!O68)</f>
        <v/>
      </c>
      <c r="C68" s="187" t="str">
        <f>'Collection sheet'!CF68</f>
        <v/>
      </c>
      <c r="D68" s="186" t="str">
        <f>'Collection sheet'!CA68</f>
        <v/>
      </c>
      <c r="E68" s="188" t="str">
        <f>'Collection sheet'!CB68</f>
        <v/>
      </c>
      <c r="F68" s="184" t="str">
        <f>'Collection sheet'!CG68</f>
        <v/>
      </c>
    </row>
    <row r="69" spans="1:6" ht="20.100000000000001" customHeight="1" x14ac:dyDescent="0.2">
      <c r="A69" s="184" t="str">
        <f>IF('Collection sheet'!Q69="","",'Collection sheet'!Q69)</f>
        <v/>
      </c>
      <c r="B69" s="184" t="str">
        <f>IF('Collection sheet'!O69="","",'Collection sheet'!O69)</f>
        <v/>
      </c>
      <c r="C69" s="187" t="str">
        <f>'Collection sheet'!CF69</f>
        <v/>
      </c>
      <c r="D69" s="186" t="str">
        <f>'Collection sheet'!CA69</f>
        <v/>
      </c>
      <c r="E69" s="188" t="str">
        <f>'Collection sheet'!CB69</f>
        <v/>
      </c>
      <c r="F69" s="184" t="str">
        <f>'Collection sheet'!CG69</f>
        <v/>
      </c>
    </row>
    <row r="70" spans="1:6" ht="20.100000000000001" customHeight="1" x14ac:dyDescent="0.2">
      <c r="A70" s="184" t="str">
        <f>IF('Collection sheet'!Q70="","",'Collection sheet'!Q70)</f>
        <v/>
      </c>
      <c r="B70" s="184" t="str">
        <f>IF('Collection sheet'!O70="","",'Collection sheet'!O70)</f>
        <v/>
      </c>
      <c r="C70" s="187" t="str">
        <f>'Collection sheet'!CF70</f>
        <v/>
      </c>
      <c r="D70" s="186" t="str">
        <f>'Collection sheet'!CA70</f>
        <v/>
      </c>
      <c r="E70" s="188" t="str">
        <f>'Collection sheet'!CB70</f>
        <v/>
      </c>
      <c r="F70" s="184" t="str">
        <f>'Collection sheet'!CG70</f>
        <v/>
      </c>
    </row>
    <row r="71" spans="1:6" ht="20.100000000000001" customHeight="1" x14ac:dyDescent="0.2">
      <c r="A71" s="184" t="str">
        <f>IF('Collection sheet'!Q71="","",'Collection sheet'!Q71)</f>
        <v/>
      </c>
      <c r="B71" s="184" t="str">
        <f>IF('Collection sheet'!O71="","",'Collection sheet'!O71)</f>
        <v/>
      </c>
      <c r="C71" s="187" t="str">
        <f>'Collection sheet'!CF71</f>
        <v/>
      </c>
      <c r="D71" s="186" t="str">
        <f>'Collection sheet'!CA71</f>
        <v/>
      </c>
      <c r="E71" s="188" t="str">
        <f>'Collection sheet'!CB71</f>
        <v/>
      </c>
      <c r="F71" s="184" t="str">
        <f>'Collection sheet'!CG71</f>
        <v/>
      </c>
    </row>
    <row r="72" spans="1:6" ht="20.100000000000001" customHeight="1" x14ac:dyDescent="0.2">
      <c r="A72" s="184" t="str">
        <f>IF('Collection sheet'!Q72="","",'Collection sheet'!Q72)</f>
        <v/>
      </c>
      <c r="B72" s="184" t="str">
        <f>IF('Collection sheet'!O72="","",'Collection sheet'!O72)</f>
        <v/>
      </c>
      <c r="C72" s="187" t="str">
        <f>'Collection sheet'!CF72</f>
        <v/>
      </c>
      <c r="D72" s="186" t="str">
        <f>'Collection sheet'!CA72</f>
        <v/>
      </c>
      <c r="E72" s="188" t="str">
        <f>'Collection sheet'!CB72</f>
        <v/>
      </c>
      <c r="F72" s="184" t="str">
        <f>'Collection sheet'!CG72</f>
        <v/>
      </c>
    </row>
    <row r="73" spans="1:6" ht="20.100000000000001" customHeight="1" x14ac:dyDescent="0.2">
      <c r="A73" s="184" t="str">
        <f>IF('Collection sheet'!Q73="","",'Collection sheet'!Q73)</f>
        <v/>
      </c>
      <c r="B73" s="184" t="str">
        <f>IF('Collection sheet'!O73="","",'Collection sheet'!O73)</f>
        <v/>
      </c>
      <c r="C73" s="187" t="str">
        <f>'Collection sheet'!CF73</f>
        <v/>
      </c>
      <c r="D73" s="186" t="str">
        <f>'Collection sheet'!CA73</f>
        <v/>
      </c>
      <c r="E73" s="188" t="str">
        <f>'Collection sheet'!CB73</f>
        <v/>
      </c>
      <c r="F73" s="184" t="str">
        <f>'Collection sheet'!CG73</f>
        <v/>
      </c>
    </row>
    <row r="74" spans="1:6" ht="20.100000000000001" customHeight="1" x14ac:dyDescent="0.2">
      <c r="A74" s="184" t="str">
        <f>IF('Collection sheet'!Q74="","",'Collection sheet'!Q74)</f>
        <v/>
      </c>
      <c r="B74" s="184" t="str">
        <f>IF('Collection sheet'!O74="","",'Collection sheet'!O74)</f>
        <v/>
      </c>
      <c r="C74" s="187" t="str">
        <f>'Collection sheet'!CF74</f>
        <v/>
      </c>
      <c r="D74" s="186" t="str">
        <f>'Collection sheet'!CA74</f>
        <v/>
      </c>
      <c r="E74" s="188" t="str">
        <f>'Collection sheet'!CB74</f>
        <v/>
      </c>
      <c r="F74" s="184" t="str">
        <f>'Collection sheet'!CG74</f>
        <v/>
      </c>
    </row>
    <row r="75" spans="1:6" ht="20.100000000000001" customHeight="1" x14ac:dyDescent="0.2">
      <c r="A75" s="184" t="str">
        <f>IF('Collection sheet'!Q75="","",'Collection sheet'!Q75)</f>
        <v/>
      </c>
      <c r="B75" s="184" t="str">
        <f>IF('Collection sheet'!O75="","",'Collection sheet'!O75)</f>
        <v/>
      </c>
      <c r="C75" s="187" t="str">
        <f>'Collection sheet'!CF75</f>
        <v/>
      </c>
      <c r="D75" s="186" t="str">
        <f>'Collection sheet'!CA75</f>
        <v/>
      </c>
      <c r="E75" s="188" t="str">
        <f>'Collection sheet'!CB75</f>
        <v/>
      </c>
      <c r="F75" s="184" t="str">
        <f>'Collection sheet'!CG75</f>
        <v/>
      </c>
    </row>
    <row r="76" spans="1:6" ht="20.100000000000001" customHeight="1" x14ac:dyDescent="0.2">
      <c r="A76" s="184" t="str">
        <f>IF('Collection sheet'!Q76="","",'Collection sheet'!Q76)</f>
        <v/>
      </c>
      <c r="B76" s="184" t="str">
        <f>IF('Collection sheet'!O76="","",'Collection sheet'!O76)</f>
        <v/>
      </c>
      <c r="C76" s="187" t="str">
        <f>'Collection sheet'!CF76</f>
        <v/>
      </c>
      <c r="D76" s="186" t="str">
        <f>'Collection sheet'!CA76</f>
        <v/>
      </c>
      <c r="E76" s="188" t="str">
        <f>'Collection sheet'!CB76</f>
        <v/>
      </c>
      <c r="F76" s="184" t="str">
        <f>'Collection sheet'!CG76</f>
        <v/>
      </c>
    </row>
    <row r="77" spans="1:6" ht="20.100000000000001" customHeight="1" x14ac:dyDescent="0.2">
      <c r="A77" s="184" t="str">
        <f>IF('Collection sheet'!Q77="","",'Collection sheet'!Q77)</f>
        <v/>
      </c>
      <c r="B77" s="184" t="str">
        <f>IF('Collection sheet'!O77="","",'Collection sheet'!O77)</f>
        <v/>
      </c>
      <c r="C77" s="187" t="str">
        <f>'Collection sheet'!CF77</f>
        <v/>
      </c>
      <c r="D77" s="186" t="str">
        <f>'Collection sheet'!CA77</f>
        <v/>
      </c>
      <c r="E77" s="188" t="str">
        <f>'Collection sheet'!CB77</f>
        <v/>
      </c>
      <c r="F77" s="184" t="str">
        <f>'Collection sheet'!CG77</f>
        <v/>
      </c>
    </row>
    <row r="78" spans="1:6" ht="20.100000000000001" customHeight="1" x14ac:dyDescent="0.2">
      <c r="A78" s="184" t="str">
        <f>IF('Collection sheet'!Q78="","",'Collection sheet'!Q78)</f>
        <v/>
      </c>
      <c r="B78" s="184" t="str">
        <f>IF('Collection sheet'!O78="","",'Collection sheet'!O78)</f>
        <v/>
      </c>
      <c r="C78" s="187" t="str">
        <f>'Collection sheet'!CF78</f>
        <v/>
      </c>
      <c r="D78" s="186" t="str">
        <f>'Collection sheet'!CA78</f>
        <v/>
      </c>
      <c r="E78" s="188" t="str">
        <f>'Collection sheet'!CB78</f>
        <v/>
      </c>
      <c r="F78" s="184" t="str">
        <f>'Collection sheet'!CG78</f>
        <v/>
      </c>
    </row>
    <row r="79" spans="1:6" ht="20.100000000000001" customHeight="1" x14ac:dyDescent="0.2">
      <c r="A79" s="184" t="str">
        <f>IF('Collection sheet'!Q79="","",'Collection sheet'!Q79)</f>
        <v/>
      </c>
      <c r="B79" s="184" t="str">
        <f>IF('Collection sheet'!O79="","",'Collection sheet'!O79)</f>
        <v/>
      </c>
      <c r="C79" s="187" t="str">
        <f>'Collection sheet'!CF79</f>
        <v/>
      </c>
      <c r="D79" s="186" t="str">
        <f>'Collection sheet'!CA79</f>
        <v/>
      </c>
      <c r="E79" s="188" t="str">
        <f>'Collection sheet'!CB79</f>
        <v/>
      </c>
      <c r="F79" s="184" t="str">
        <f>'Collection sheet'!CG79</f>
        <v/>
      </c>
    </row>
    <row r="80" spans="1:6" ht="20.100000000000001" customHeight="1" x14ac:dyDescent="0.2">
      <c r="A80" s="184" t="str">
        <f>IF('Collection sheet'!Q80="","",'Collection sheet'!Q80)</f>
        <v/>
      </c>
      <c r="B80" s="184" t="str">
        <f>IF('Collection sheet'!O80="","",'Collection sheet'!O80)</f>
        <v/>
      </c>
      <c r="C80" s="187" t="str">
        <f>'Collection sheet'!CF80</f>
        <v/>
      </c>
      <c r="D80" s="186" t="str">
        <f>'Collection sheet'!CA80</f>
        <v/>
      </c>
      <c r="E80" s="188" t="str">
        <f>'Collection sheet'!CB80</f>
        <v/>
      </c>
      <c r="F80" s="184" t="str">
        <f>'Collection sheet'!CG80</f>
        <v/>
      </c>
    </row>
    <row r="81" spans="1:6" ht="20.100000000000001" customHeight="1" x14ac:dyDescent="0.2">
      <c r="A81" s="184" t="str">
        <f>IF('Collection sheet'!Q81="","",'Collection sheet'!Q81)</f>
        <v/>
      </c>
      <c r="B81" s="184" t="str">
        <f>IF('Collection sheet'!O81="","",'Collection sheet'!O81)</f>
        <v/>
      </c>
      <c r="C81" s="187" t="str">
        <f>'Collection sheet'!CF81</f>
        <v/>
      </c>
      <c r="D81" s="186" t="str">
        <f>'Collection sheet'!CA81</f>
        <v/>
      </c>
      <c r="E81" s="188" t="str">
        <f>'Collection sheet'!CB81</f>
        <v/>
      </c>
      <c r="F81" s="184" t="str">
        <f>'Collection sheet'!CG81</f>
        <v/>
      </c>
    </row>
    <row r="82" spans="1:6" ht="20.100000000000001" customHeight="1" x14ac:dyDescent="0.2">
      <c r="A82" s="184" t="str">
        <f>IF('Collection sheet'!Q82="","",'Collection sheet'!Q82)</f>
        <v/>
      </c>
      <c r="B82" s="184" t="str">
        <f>IF('Collection sheet'!O82="","",'Collection sheet'!O82)</f>
        <v/>
      </c>
      <c r="C82" s="187" t="str">
        <f>'Collection sheet'!CF82</f>
        <v/>
      </c>
      <c r="D82" s="186" t="str">
        <f>'Collection sheet'!CA82</f>
        <v/>
      </c>
      <c r="E82" s="188" t="str">
        <f>'Collection sheet'!CB82</f>
        <v/>
      </c>
      <c r="F82" s="184" t="str">
        <f>'Collection sheet'!CG82</f>
        <v/>
      </c>
    </row>
    <row r="83" spans="1:6" ht="20.100000000000001" customHeight="1" x14ac:dyDescent="0.2">
      <c r="A83" s="184" t="str">
        <f>IF('Collection sheet'!Q83="","",'Collection sheet'!Q83)</f>
        <v/>
      </c>
      <c r="B83" s="184" t="str">
        <f>IF('Collection sheet'!O83="","",'Collection sheet'!O83)</f>
        <v/>
      </c>
      <c r="C83" s="187" t="str">
        <f>'Collection sheet'!CF83</f>
        <v/>
      </c>
      <c r="D83" s="186" t="str">
        <f>'Collection sheet'!CA83</f>
        <v/>
      </c>
      <c r="E83" s="188" t="str">
        <f>'Collection sheet'!CB83</f>
        <v/>
      </c>
      <c r="F83" s="184" t="str">
        <f>'Collection sheet'!CG83</f>
        <v/>
      </c>
    </row>
    <row r="84" spans="1:6" ht="20.100000000000001" customHeight="1" x14ac:dyDescent="0.2">
      <c r="A84" s="184" t="str">
        <f>IF('Collection sheet'!Q84="","",'Collection sheet'!Q84)</f>
        <v/>
      </c>
      <c r="B84" s="184" t="str">
        <f>IF('Collection sheet'!O84="","",'Collection sheet'!O84)</f>
        <v/>
      </c>
      <c r="C84" s="187" t="str">
        <f>'Collection sheet'!CF84</f>
        <v/>
      </c>
      <c r="D84" s="186" t="str">
        <f>'Collection sheet'!CA84</f>
        <v/>
      </c>
      <c r="E84" s="188" t="str">
        <f>'Collection sheet'!CB84</f>
        <v/>
      </c>
      <c r="F84" s="184" t="str">
        <f>'Collection sheet'!CG84</f>
        <v/>
      </c>
    </row>
    <row r="85" spans="1:6" ht="20.100000000000001" customHeight="1" x14ac:dyDescent="0.2">
      <c r="A85" s="184" t="str">
        <f>IF('Collection sheet'!Q85="","",'Collection sheet'!Q85)</f>
        <v/>
      </c>
      <c r="B85" s="184" t="str">
        <f>IF('Collection sheet'!O85="","",'Collection sheet'!O85)</f>
        <v/>
      </c>
      <c r="C85" s="187" t="str">
        <f>'Collection sheet'!CF85</f>
        <v/>
      </c>
      <c r="D85" s="186" t="str">
        <f>'Collection sheet'!CA85</f>
        <v/>
      </c>
      <c r="E85" s="188" t="str">
        <f>'Collection sheet'!CB85</f>
        <v/>
      </c>
      <c r="F85" s="184" t="str">
        <f>'Collection sheet'!CG85</f>
        <v/>
      </c>
    </row>
    <row r="86" spans="1:6" ht="20.100000000000001" customHeight="1" x14ac:dyDescent="0.2">
      <c r="A86" s="184" t="str">
        <f>IF('Collection sheet'!Q86="","",'Collection sheet'!Q86)</f>
        <v/>
      </c>
      <c r="B86" s="184" t="str">
        <f>IF('Collection sheet'!O86="","",'Collection sheet'!O86)</f>
        <v/>
      </c>
      <c r="C86" s="187" t="str">
        <f>'Collection sheet'!CF86</f>
        <v/>
      </c>
      <c r="D86" s="186" t="str">
        <f>'Collection sheet'!CA86</f>
        <v/>
      </c>
      <c r="E86" s="188" t="str">
        <f>'Collection sheet'!CB86</f>
        <v/>
      </c>
      <c r="F86" s="184" t="str">
        <f>'Collection sheet'!CG86</f>
        <v/>
      </c>
    </row>
    <row r="87" spans="1:6" ht="20.100000000000001" customHeight="1" x14ac:dyDescent="0.2">
      <c r="A87" s="184" t="str">
        <f>IF('Collection sheet'!Q87="","",'Collection sheet'!Q87)</f>
        <v/>
      </c>
      <c r="B87" s="184" t="str">
        <f>IF('Collection sheet'!O87="","",'Collection sheet'!O87)</f>
        <v/>
      </c>
      <c r="C87" s="187" t="str">
        <f>'Collection sheet'!CF87</f>
        <v/>
      </c>
      <c r="D87" s="186" t="str">
        <f>'Collection sheet'!CA87</f>
        <v/>
      </c>
      <c r="E87" s="188" t="str">
        <f>'Collection sheet'!CB87</f>
        <v/>
      </c>
      <c r="F87" s="184" t="str">
        <f>'Collection sheet'!CG87</f>
        <v/>
      </c>
    </row>
    <row r="88" spans="1:6" ht="20.100000000000001" customHeight="1" x14ac:dyDescent="0.2">
      <c r="A88" s="184" t="str">
        <f>IF('Collection sheet'!Q88="","",'Collection sheet'!Q88)</f>
        <v/>
      </c>
      <c r="B88" s="184" t="str">
        <f>IF('Collection sheet'!O88="","",'Collection sheet'!O88)</f>
        <v/>
      </c>
      <c r="C88" s="187" t="str">
        <f>'Collection sheet'!CF88</f>
        <v/>
      </c>
      <c r="D88" s="186" t="str">
        <f>'Collection sheet'!CA88</f>
        <v/>
      </c>
      <c r="E88" s="188" t="str">
        <f>'Collection sheet'!CB88</f>
        <v/>
      </c>
      <c r="F88" s="184" t="str">
        <f>'Collection sheet'!CG88</f>
        <v/>
      </c>
    </row>
    <row r="89" spans="1:6" ht="20.100000000000001" customHeight="1" x14ac:dyDescent="0.2">
      <c r="A89" s="184" t="str">
        <f>IF('Collection sheet'!Q89="","",'Collection sheet'!Q89)</f>
        <v/>
      </c>
      <c r="B89" s="184" t="str">
        <f>IF('Collection sheet'!O89="","",'Collection sheet'!O89)</f>
        <v/>
      </c>
      <c r="C89" s="187" t="str">
        <f>'Collection sheet'!CF89</f>
        <v/>
      </c>
      <c r="D89" s="186" t="str">
        <f>'Collection sheet'!CA89</f>
        <v/>
      </c>
      <c r="E89" s="188" t="str">
        <f>'Collection sheet'!CB89</f>
        <v/>
      </c>
      <c r="F89" s="184" t="str">
        <f>'Collection sheet'!CG89</f>
        <v/>
      </c>
    </row>
    <row r="90" spans="1:6" ht="20.100000000000001" customHeight="1" x14ac:dyDescent="0.2">
      <c r="A90" s="184" t="str">
        <f>IF('Collection sheet'!Q90="","",'Collection sheet'!Q90)</f>
        <v/>
      </c>
      <c r="B90" s="184" t="str">
        <f>IF('Collection sheet'!O90="","",'Collection sheet'!O90)</f>
        <v/>
      </c>
      <c r="C90" s="187" t="str">
        <f>'Collection sheet'!CF90</f>
        <v/>
      </c>
      <c r="D90" s="186" t="str">
        <f>'Collection sheet'!CA90</f>
        <v/>
      </c>
      <c r="E90" s="188" t="str">
        <f>'Collection sheet'!CB90</f>
        <v/>
      </c>
      <c r="F90" s="184" t="str">
        <f>'Collection sheet'!CG90</f>
        <v/>
      </c>
    </row>
    <row r="91" spans="1:6" ht="20.100000000000001" customHeight="1" x14ac:dyDescent="0.2">
      <c r="A91" s="184" t="str">
        <f>IF('Collection sheet'!Q91="","",'Collection sheet'!Q91)</f>
        <v/>
      </c>
      <c r="B91" s="184" t="str">
        <f>IF('Collection sheet'!O91="","",'Collection sheet'!O91)</f>
        <v/>
      </c>
      <c r="C91" s="187" t="str">
        <f>'Collection sheet'!CF91</f>
        <v/>
      </c>
      <c r="D91" s="186" t="str">
        <f>'Collection sheet'!CA91</f>
        <v/>
      </c>
      <c r="E91" s="188" t="str">
        <f>'Collection sheet'!CB91</f>
        <v/>
      </c>
      <c r="F91" s="184" t="str">
        <f>'Collection sheet'!CG91</f>
        <v/>
      </c>
    </row>
    <row r="92" spans="1:6" ht="20.100000000000001" customHeight="1" x14ac:dyDescent="0.2">
      <c r="A92" s="184" t="str">
        <f>IF('Collection sheet'!Q92="","",'Collection sheet'!Q92)</f>
        <v/>
      </c>
      <c r="B92" s="184" t="str">
        <f>IF('Collection sheet'!O92="","",'Collection sheet'!O92)</f>
        <v/>
      </c>
      <c r="C92" s="187" t="str">
        <f>'Collection sheet'!CF92</f>
        <v/>
      </c>
      <c r="D92" s="186" t="str">
        <f>'Collection sheet'!CA92</f>
        <v/>
      </c>
      <c r="E92" s="188" t="str">
        <f>'Collection sheet'!CB92</f>
        <v/>
      </c>
      <c r="F92" s="184" t="str">
        <f>'Collection sheet'!CG92</f>
        <v/>
      </c>
    </row>
    <row r="93" spans="1:6" ht="20.100000000000001" customHeight="1" x14ac:dyDescent="0.2">
      <c r="A93" s="184" t="str">
        <f>IF('Collection sheet'!Q93="","",'Collection sheet'!Q93)</f>
        <v/>
      </c>
      <c r="B93" s="184" t="str">
        <f>IF('Collection sheet'!O93="","",'Collection sheet'!O93)</f>
        <v/>
      </c>
      <c r="C93" s="187" t="str">
        <f>'Collection sheet'!CF93</f>
        <v/>
      </c>
      <c r="D93" s="186" t="str">
        <f>'Collection sheet'!CA93</f>
        <v/>
      </c>
      <c r="E93" s="188" t="str">
        <f>'Collection sheet'!CB93</f>
        <v/>
      </c>
      <c r="F93" s="184" t="str">
        <f>'Collection sheet'!CG93</f>
        <v/>
      </c>
    </row>
    <row r="94" spans="1:6" ht="20.100000000000001" customHeight="1" x14ac:dyDescent="0.2">
      <c r="A94" s="184" t="str">
        <f>IF('Collection sheet'!Q94="","",'Collection sheet'!Q94)</f>
        <v/>
      </c>
      <c r="B94" s="184" t="str">
        <f>IF('Collection sheet'!O94="","",'Collection sheet'!O94)</f>
        <v/>
      </c>
      <c r="C94" s="187" t="str">
        <f>'Collection sheet'!CF94</f>
        <v/>
      </c>
      <c r="D94" s="186" t="str">
        <f>'Collection sheet'!CA94</f>
        <v/>
      </c>
      <c r="E94" s="188" t="str">
        <f>'Collection sheet'!CB94</f>
        <v/>
      </c>
      <c r="F94" s="184" t="str">
        <f>'Collection sheet'!CG94</f>
        <v/>
      </c>
    </row>
    <row r="95" spans="1:6" ht="20.100000000000001" customHeight="1" x14ac:dyDescent="0.2">
      <c r="A95" s="184" t="str">
        <f>IF('Collection sheet'!Q95="","",'Collection sheet'!Q95)</f>
        <v/>
      </c>
      <c r="B95" s="184" t="str">
        <f>IF('Collection sheet'!O95="","",'Collection sheet'!O95)</f>
        <v/>
      </c>
      <c r="C95" s="187" t="str">
        <f>'Collection sheet'!CF95</f>
        <v/>
      </c>
      <c r="D95" s="186" t="str">
        <f>'Collection sheet'!CA95</f>
        <v/>
      </c>
      <c r="E95" s="188" t="str">
        <f>'Collection sheet'!CB95</f>
        <v/>
      </c>
      <c r="F95" s="184" t="str">
        <f>'Collection sheet'!CG95</f>
        <v/>
      </c>
    </row>
    <row r="96" spans="1:6" ht="20.100000000000001" customHeight="1" x14ac:dyDescent="0.2">
      <c r="A96" s="184" t="str">
        <f>IF('Collection sheet'!Q96="","",'Collection sheet'!Q96)</f>
        <v/>
      </c>
      <c r="B96" s="184" t="str">
        <f>IF('Collection sheet'!O96="","",'Collection sheet'!O96)</f>
        <v/>
      </c>
      <c r="C96" s="187" t="str">
        <f>'Collection sheet'!CF96</f>
        <v/>
      </c>
      <c r="D96" s="186" t="str">
        <f>'Collection sheet'!CA96</f>
        <v/>
      </c>
      <c r="E96" s="188" t="str">
        <f>'Collection sheet'!CB96</f>
        <v/>
      </c>
      <c r="F96" s="184" t="str">
        <f>'Collection sheet'!CG96</f>
        <v/>
      </c>
    </row>
    <row r="97" spans="1:6" ht="20.100000000000001" customHeight="1" x14ac:dyDescent="0.2">
      <c r="A97" s="184" t="str">
        <f>IF('Collection sheet'!Q97="","",'Collection sheet'!Q97)</f>
        <v/>
      </c>
      <c r="B97" s="184" t="str">
        <f>IF('Collection sheet'!O97="","",'Collection sheet'!O97)</f>
        <v/>
      </c>
      <c r="C97" s="187" t="str">
        <f>'Collection sheet'!CF97</f>
        <v/>
      </c>
      <c r="D97" s="186" t="str">
        <f>'Collection sheet'!CA97</f>
        <v/>
      </c>
      <c r="E97" s="188" t="str">
        <f>'Collection sheet'!CB97</f>
        <v/>
      </c>
      <c r="F97" s="184" t="str">
        <f>'Collection sheet'!CG97</f>
        <v/>
      </c>
    </row>
    <row r="98" spans="1:6" ht="20.100000000000001" customHeight="1" x14ac:dyDescent="0.2">
      <c r="A98" s="184" t="str">
        <f>IF('Collection sheet'!Q98="","",'Collection sheet'!Q98)</f>
        <v/>
      </c>
      <c r="B98" s="184" t="str">
        <f>IF('Collection sheet'!O98="","",'Collection sheet'!O98)</f>
        <v/>
      </c>
      <c r="C98" s="187" t="str">
        <f>'Collection sheet'!CF98</f>
        <v/>
      </c>
      <c r="D98" s="186" t="str">
        <f>'Collection sheet'!CA98</f>
        <v/>
      </c>
      <c r="E98" s="188" t="str">
        <f>'Collection sheet'!CB98</f>
        <v/>
      </c>
      <c r="F98" s="184" t="str">
        <f>'Collection sheet'!CG98</f>
        <v/>
      </c>
    </row>
    <row r="99" spans="1:6" ht="20.100000000000001" customHeight="1" x14ac:dyDescent="0.2">
      <c r="A99" s="184" t="str">
        <f>IF('Collection sheet'!Q99="","",'Collection sheet'!Q99)</f>
        <v/>
      </c>
      <c r="B99" s="184" t="str">
        <f>IF('Collection sheet'!O99="","",'Collection sheet'!O99)</f>
        <v/>
      </c>
      <c r="C99" s="187" t="str">
        <f>'Collection sheet'!CF99</f>
        <v/>
      </c>
      <c r="D99" s="186" t="str">
        <f>'Collection sheet'!CA99</f>
        <v/>
      </c>
      <c r="E99" s="188" t="str">
        <f>'Collection sheet'!CB99</f>
        <v/>
      </c>
      <c r="F99" s="184" t="str">
        <f>'Collection sheet'!CG99</f>
        <v/>
      </c>
    </row>
    <row r="100" spans="1:6" ht="20.100000000000001" customHeight="1" x14ac:dyDescent="0.2">
      <c r="A100" s="184" t="str">
        <f>IF('Collection sheet'!Q100="","",'Collection sheet'!Q100)</f>
        <v/>
      </c>
      <c r="B100" s="184" t="str">
        <f>IF('Collection sheet'!O100="","",'Collection sheet'!O100)</f>
        <v/>
      </c>
      <c r="C100" s="187" t="str">
        <f>'Collection sheet'!CF100</f>
        <v/>
      </c>
      <c r="D100" s="186" t="str">
        <f>'Collection sheet'!CA100</f>
        <v/>
      </c>
      <c r="E100" s="188" t="str">
        <f>'Collection sheet'!CB100</f>
        <v/>
      </c>
      <c r="F100" s="184" t="str">
        <f>'Collection sheet'!CG100</f>
        <v/>
      </c>
    </row>
  </sheetData>
  <autoFilter ref="A1:F100" xr:uid="{7321A8C8-093B-475F-BE34-0AEA25AF704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B0F9-36A1-47C3-8215-AE2F24EF17E5}">
  <sheetPr>
    <tabColor rgb="FFFFFF00"/>
  </sheetPr>
  <dimension ref="A1:H100"/>
  <sheetViews>
    <sheetView workbookViewId="0"/>
  </sheetViews>
  <sheetFormatPr defaultRowHeight="14.25" x14ac:dyDescent="0.2"/>
  <cols>
    <col min="1" max="1" width="14.125" style="184" bestFit="1" customWidth="1"/>
    <col min="2" max="2" width="15.375" style="184" bestFit="1" customWidth="1"/>
    <col min="3" max="3" width="10.75" style="187" bestFit="1" customWidth="1"/>
    <col min="4" max="4" width="9" style="186"/>
    <col min="5" max="5" width="9" style="188"/>
    <col min="6" max="6" width="14.75" style="184" bestFit="1" customWidth="1"/>
    <col min="7" max="16384" width="9" style="184"/>
  </cols>
  <sheetData>
    <row r="1" spans="1:8" s="183" customFormat="1" ht="111.75" customHeight="1" x14ac:dyDescent="0.2">
      <c r="A1" s="183" t="str">
        <f>'Collection sheet'!Q1</f>
        <v>Job function (SEG)</v>
      </c>
      <c r="B1" s="183" t="str">
        <f>'Collection sheet'!O1</f>
        <v>Type of Measurement</v>
      </c>
      <c r="C1" s="190" t="str">
        <f>'Collection sheet'!CJ1</f>
        <v>Concentration respirable cristobalite (mg/m3)</v>
      </c>
      <c r="D1" s="191" t="str">
        <f>'Collection sheet'!R1</f>
        <v>Worker ID</v>
      </c>
      <c r="E1" s="192" t="str">
        <f>'Collection sheet'!I1</f>
        <v>Date</v>
      </c>
      <c r="F1" s="189" t="str">
        <f>'Collection sheet'!CK1</f>
        <v>Cristobalite above (TRUE) OR below (FALSE) the limit of detection</v>
      </c>
      <c r="H1" s="213" t="s">
        <v>316</v>
      </c>
    </row>
    <row r="2" spans="1:8" ht="20.100000000000001" customHeight="1" x14ac:dyDescent="0.2">
      <c r="A2" s="184" t="str">
        <f>IF('Collection sheet'!Q2="","",'Collection sheet'!Q2)</f>
        <v/>
      </c>
      <c r="B2" s="184" t="str">
        <f>IF('Collection sheet'!O2="","",'Collection sheet'!O2)</f>
        <v/>
      </c>
      <c r="C2" s="187" t="str">
        <f>'Collection sheet'!CJ2</f>
        <v/>
      </c>
      <c r="D2" s="186" t="str">
        <f>'Collection sheet'!CA2</f>
        <v/>
      </c>
      <c r="E2" s="188" t="str">
        <f>'Collection sheet'!CB2</f>
        <v/>
      </c>
      <c r="F2" s="185" t="str">
        <f>'Collection sheet'!CK2</f>
        <v/>
      </c>
    </row>
    <row r="3" spans="1:8" ht="20.100000000000001" customHeight="1" x14ac:dyDescent="0.2">
      <c r="A3" s="184" t="str">
        <f>IF('Collection sheet'!Q3="","",'Collection sheet'!Q3)</f>
        <v/>
      </c>
      <c r="B3" s="184" t="str">
        <f>IF('Collection sheet'!O3="","",'Collection sheet'!O3)</f>
        <v/>
      </c>
      <c r="C3" s="187" t="str">
        <f>'Collection sheet'!CJ3</f>
        <v/>
      </c>
      <c r="D3" s="186" t="str">
        <f>'Collection sheet'!CA3</f>
        <v/>
      </c>
      <c r="E3" s="188" t="str">
        <f>'Collection sheet'!CB3</f>
        <v/>
      </c>
      <c r="F3" s="185" t="str">
        <f>'Collection sheet'!CK3</f>
        <v/>
      </c>
    </row>
    <row r="4" spans="1:8" ht="20.100000000000001" customHeight="1" x14ac:dyDescent="0.2">
      <c r="A4" s="184" t="str">
        <f>IF('Collection sheet'!Q4="","",'Collection sheet'!Q4)</f>
        <v/>
      </c>
      <c r="B4" s="184" t="str">
        <f>IF('Collection sheet'!O4="","",'Collection sheet'!O4)</f>
        <v/>
      </c>
      <c r="C4" s="187" t="str">
        <f>'Collection sheet'!CJ4</f>
        <v/>
      </c>
      <c r="D4" s="186" t="str">
        <f>'Collection sheet'!CA4</f>
        <v/>
      </c>
      <c r="E4" s="188" t="str">
        <f>'Collection sheet'!CB4</f>
        <v/>
      </c>
      <c r="F4" s="185" t="str">
        <f>'Collection sheet'!CK4</f>
        <v/>
      </c>
    </row>
    <row r="5" spans="1:8" ht="20.100000000000001" customHeight="1" x14ac:dyDescent="0.2">
      <c r="A5" s="184" t="str">
        <f>IF('Collection sheet'!Q5="","",'Collection sheet'!Q5)</f>
        <v/>
      </c>
      <c r="B5" s="184" t="str">
        <f>IF('Collection sheet'!O5="","",'Collection sheet'!O5)</f>
        <v/>
      </c>
      <c r="C5" s="187" t="str">
        <f>'Collection sheet'!CJ5</f>
        <v/>
      </c>
      <c r="D5" s="186" t="str">
        <f>'Collection sheet'!CA5</f>
        <v/>
      </c>
      <c r="E5" s="188" t="str">
        <f>'Collection sheet'!CB5</f>
        <v/>
      </c>
      <c r="F5" s="185" t="str">
        <f>'Collection sheet'!CK5</f>
        <v/>
      </c>
    </row>
    <row r="6" spans="1:8" ht="20.100000000000001" customHeight="1" x14ac:dyDescent="0.2">
      <c r="A6" s="184" t="str">
        <f>IF('Collection sheet'!Q6="","",'Collection sheet'!Q6)</f>
        <v/>
      </c>
      <c r="B6" s="184" t="str">
        <f>IF('Collection sheet'!O6="","",'Collection sheet'!O6)</f>
        <v/>
      </c>
      <c r="C6" s="187" t="str">
        <f>'Collection sheet'!CJ6</f>
        <v/>
      </c>
      <c r="D6" s="186" t="str">
        <f>'Collection sheet'!CA6</f>
        <v/>
      </c>
      <c r="E6" s="188" t="str">
        <f>'Collection sheet'!CB6</f>
        <v/>
      </c>
      <c r="F6" s="185" t="str">
        <f>'Collection sheet'!CK6</f>
        <v/>
      </c>
    </row>
    <row r="7" spans="1:8" ht="20.100000000000001" customHeight="1" x14ac:dyDescent="0.2">
      <c r="A7" s="184" t="str">
        <f>IF('Collection sheet'!Q7="","",'Collection sheet'!Q7)</f>
        <v/>
      </c>
      <c r="B7" s="184" t="str">
        <f>IF('Collection sheet'!O7="","",'Collection sheet'!O7)</f>
        <v/>
      </c>
      <c r="C7" s="187" t="str">
        <f>'Collection sheet'!CJ7</f>
        <v/>
      </c>
      <c r="D7" s="186" t="str">
        <f>'Collection sheet'!CA7</f>
        <v/>
      </c>
      <c r="E7" s="188" t="str">
        <f>'Collection sheet'!CB7</f>
        <v/>
      </c>
      <c r="F7" s="185" t="str">
        <f>'Collection sheet'!CK7</f>
        <v/>
      </c>
    </row>
    <row r="8" spans="1:8" ht="20.100000000000001" customHeight="1" x14ac:dyDescent="0.2">
      <c r="A8" s="184" t="str">
        <f>IF('Collection sheet'!Q8="","",'Collection sheet'!Q8)</f>
        <v/>
      </c>
      <c r="B8" s="184" t="str">
        <f>IF('Collection sheet'!O8="","",'Collection sheet'!O8)</f>
        <v/>
      </c>
      <c r="C8" s="187" t="str">
        <f>'Collection sheet'!CJ8</f>
        <v/>
      </c>
      <c r="D8" s="186" t="str">
        <f>'Collection sheet'!CA8</f>
        <v/>
      </c>
      <c r="E8" s="188" t="str">
        <f>'Collection sheet'!CB8</f>
        <v/>
      </c>
      <c r="F8" s="185" t="str">
        <f>'Collection sheet'!CK8</f>
        <v/>
      </c>
    </row>
    <row r="9" spans="1:8" ht="20.100000000000001" customHeight="1" x14ac:dyDescent="0.2">
      <c r="A9" s="184" t="str">
        <f>IF('Collection sheet'!Q9="","",'Collection sheet'!Q9)</f>
        <v/>
      </c>
      <c r="B9" s="184" t="str">
        <f>IF('Collection sheet'!O9="","",'Collection sheet'!O9)</f>
        <v/>
      </c>
      <c r="C9" s="187" t="str">
        <f>'Collection sheet'!CJ9</f>
        <v/>
      </c>
      <c r="D9" s="186" t="str">
        <f>'Collection sheet'!CA9</f>
        <v/>
      </c>
      <c r="E9" s="188" t="str">
        <f>'Collection sheet'!CB9</f>
        <v/>
      </c>
      <c r="F9" s="185" t="str">
        <f>'Collection sheet'!CK9</f>
        <v/>
      </c>
    </row>
    <row r="10" spans="1:8" ht="20.100000000000001" customHeight="1" x14ac:dyDescent="0.2">
      <c r="A10" s="184" t="str">
        <f>IF('Collection sheet'!Q10="","",'Collection sheet'!Q10)</f>
        <v/>
      </c>
      <c r="B10" s="184" t="str">
        <f>IF('Collection sheet'!O10="","",'Collection sheet'!O10)</f>
        <v/>
      </c>
      <c r="C10" s="187" t="str">
        <f>'Collection sheet'!CJ10</f>
        <v/>
      </c>
      <c r="D10" s="186" t="str">
        <f>'Collection sheet'!CA10</f>
        <v/>
      </c>
      <c r="E10" s="188" t="str">
        <f>'Collection sheet'!CB10</f>
        <v/>
      </c>
      <c r="F10" s="185" t="str">
        <f>'Collection sheet'!CK10</f>
        <v/>
      </c>
    </row>
    <row r="11" spans="1:8" ht="20.100000000000001" customHeight="1" x14ac:dyDescent="0.2">
      <c r="A11" s="184" t="str">
        <f>IF('Collection sheet'!Q11="","",'Collection sheet'!Q11)</f>
        <v/>
      </c>
      <c r="B11" s="184" t="str">
        <f>IF('Collection sheet'!O11="","",'Collection sheet'!O11)</f>
        <v/>
      </c>
      <c r="C11" s="187" t="str">
        <f>'Collection sheet'!CJ11</f>
        <v/>
      </c>
      <c r="D11" s="186" t="str">
        <f>'Collection sheet'!CA11</f>
        <v/>
      </c>
      <c r="E11" s="188" t="str">
        <f>'Collection sheet'!CB11</f>
        <v/>
      </c>
      <c r="F11" s="185" t="str">
        <f>'Collection sheet'!CK11</f>
        <v/>
      </c>
    </row>
    <row r="12" spans="1:8" ht="20.100000000000001" customHeight="1" x14ac:dyDescent="0.2">
      <c r="A12" s="184" t="str">
        <f>IF('Collection sheet'!Q12="","",'Collection sheet'!Q12)</f>
        <v/>
      </c>
      <c r="B12" s="184" t="str">
        <f>IF('Collection sheet'!O12="","",'Collection sheet'!O12)</f>
        <v/>
      </c>
      <c r="C12" s="187" t="str">
        <f>'Collection sheet'!CJ12</f>
        <v/>
      </c>
      <c r="D12" s="186" t="str">
        <f>'Collection sheet'!CA12</f>
        <v/>
      </c>
      <c r="E12" s="188" t="str">
        <f>'Collection sheet'!CB12</f>
        <v/>
      </c>
      <c r="F12" s="185" t="str">
        <f>'Collection sheet'!CK12</f>
        <v/>
      </c>
    </row>
    <row r="13" spans="1:8" ht="20.100000000000001" customHeight="1" x14ac:dyDescent="0.2">
      <c r="A13" s="184" t="str">
        <f>IF('Collection sheet'!Q13="","",'Collection sheet'!Q13)</f>
        <v/>
      </c>
      <c r="B13" s="184" t="str">
        <f>IF('Collection sheet'!O13="","",'Collection sheet'!O13)</f>
        <v/>
      </c>
      <c r="C13" s="187" t="str">
        <f>'Collection sheet'!CJ13</f>
        <v/>
      </c>
      <c r="D13" s="186" t="str">
        <f>'Collection sheet'!CA13</f>
        <v/>
      </c>
      <c r="E13" s="188" t="str">
        <f>'Collection sheet'!CB13</f>
        <v/>
      </c>
      <c r="F13" s="185" t="str">
        <f>'Collection sheet'!CK13</f>
        <v/>
      </c>
    </row>
    <row r="14" spans="1:8" ht="20.100000000000001" customHeight="1" x14ac:dyDescent="0.2">
      <c r="A14" s="184" t="str">
        <f>IF('Collection sheet'!Q14="","",'Collection sheet'!Q14)</f>
        <v/>
      </c>
      <c r="B14" s="184" t="str">
        <f>IF('Collection sheet'!O14="","",'Collection sheet'!O14)</f>
        <v/>
      </c>
      <c r="C14" s="187" t="str">
        <f>'Collection sheet'!CJ14</f>
        <v/>
      </c>
      <c r="D14" s="186" t="str">
        <f>'Collection sheet'!CA14</f>
        <v/>
      </c>
      <c r="E14" s="188" t="str">
        <f>'Collection sheet'!CB14</f>
        <v/>
      </c>
      <c r="F14" s="185" t="str">
        <f>'Collection sheet'!CK14</f>
        <v/>
      </c>
    </row>
    <row r="15" spans="1:8" ht="20.100000000000001" customHeight="1" x14ac:dyDescent="0.2">
      <c r="A15" s="184" t="str">
        <f>IF('Collection sheet'!Q15="","",'Collection sheet'!Q15)</f>
        <v/>
      </c>
      <c r="B15" s="184" t="str">
        <f>IF('Collection sheet'!O15="","",'Collection sheet'!O15)</f>
        <v/>
      </c>
      <c r="C15" s="187" t="str">
        <f>'Collection sheet'!CJ15</f>
        <v/>
      </c>
      <c r="D15" s="186" t="str">
        <f>'Collection sheet'!CA15</f>
        <v/>
      </c>
      <c r="E15" s="188" t="str">
        <f>'Collection sheet'!CB15</f>
        <v/>
      </c>
      <c r="F15" s="185" t="str">
        <f>'Collection sheet'!CK15</f>
        <v/>
      </c>
    </row>
    <row r="16" spans="1:8" ht="20.100000000000001" customHeight="1" x14ac:dyDescent="0.2">
      <c r="A16" s="184" t="str">
        <f>IF('Collection sheet'!Q16="","",'Collection sheet'!Q16)</f>
        <v/>
      </c>
      <c r="B16" s="184" t="str">
        <f>IF('Collection sheet'!O16="","",'Collection sheet'!O16)</f>
        <v/>
      </c>
      <c r="C16" s="187" t="str">
        <f>'Collection sheet'!CJ16</f>
        <v/>
      </c>
      <c r="D16" s="186" t="str">
        <f>'Collection sheet'!CA16</f>
        <v/>
      </c>
      <c r="E16" s="188" t="str">
        <f>'Collection sheet'!CB16</f>
        <v/>
      </c>
      <c r="F16" s="185" t="str">
        <f>'Collection sheet'!CK16</f>
        <v/>
      </c>
    </row>
    <row r="17" spans="1:6" ht="20.100000000000001" customHeight="1" x14ac:dyDescent="0.2">
      <c r="A17" s="184" t="str">
        <f>IF('Collection sheet'!Q17="","",'Collection sheet'!Q17)</f>
        <v/>
      </c>
      <c r="B17" s="184" t="str">
        <f>IF('Collection sheet'!O17="","",'Collection sheet'!O17)</f>
        <v/>
      </c>
      <c r="C17" s="187" t="str">
        <f>'Collection sheet'!CJ17</f>
        <v/>
      </c>
      <c r="D17" s="186" t="str">
        <f>'Collection sheet'!CA17</f>
        <v/>
      </c>
      <c r="E17" s="188" t="str">
        <f>'Collection sheet'!CB17</f>
        <v/>
      </c>
      <c r="F17" s="185" t="str">
        <f>'Collection sheet'!CK17</f>
        <v/>
      </c>
    </row>
    <row r="18" spans="1:6" ht="20.100000000000001" customHeight="1" x14ac:dyDescent="0.2">
      <c r="A18" s="184" t="str">
        <f>IF('Collection sheet'!Q18="","",'Collection sheet'!Q18)</f>
        <v/>
      </c>
      <c r="B18" s="184" t="str">
        <f>IF('Collection sheet'!O18="","",'Collection sheet'!O18)</f>
        <v/>
      </c>
      <c r="C18" s="187" t="str">
        <f>'Collection sheet'!CJ18</f>
        <v/>
      </c>
      <c r="D18" s="186" t="str">
        <f>'Collection sheet'!CA18</f>
        <v/>
      </c>
      <c r="E18" s="188" t="str">
        <f>'Collection sheet'!CB18</f>
        <v/>
      </c>
      <c r="F18" s="185" t="str">
        <f>'Collection sheet'!CK18</f>
        <v/>
      </c>
    </row>
    <row r="19" spans="1:6" ht="20.100000000000001" customHeight="1" x14ac:dyDescent="0.2">
      <c r="A19" s="184" t="str">
        <f>IF('Collection sheet'!Q19="","",'Collection sheet'!Q19)</f>
        <v/>
      </c>
      <c r="B19" s="184" t="str">
        <f>IF('Collection sheet'!O19="","",'Collection sheet'!O19)</f>
        <v/>
      </c>
      <c r="C19" s="187" t="str">
        <f>'Collection sheet'!CJ19</f>
        <v/>
      </c>
      <c r="D19" s="186" t="str">
        <f>'Collection sheet'!CA19</f>
        <v/>
      </c>
      <c r="E19" s="188" t="str">
        <f>'Collection sheet'!CB19</f>
        <v/>
      </c>
      <c r="F19" s="185" t="str">
        <f>'Collection sheet'!CK19</f>
        <v/>
      </c>
    </row>
    <row r="20" spans="1:6" ht="20.100000000000001" customHeight="1" x14ac:dyDescent="0.2">
      <c r="A20" s="184" t="str">
        <f>IF('Collection sheet'!Q20="","",'Collection sheet'!Q20)</f>
        <v/>
      </c>
      <c r="B20" s="184" t="str">
        <f>IF('Collection sheet'!O20="","",'Collection sheet'!O20)</f>
        <v/>
      </c>
      <c r="C20" s="187" t="str">
        <f>'Collection sheet'!CJ20</f>
        <v/>
      </c>
      <c r="D20" s="186" t="str">
        <f>'Collection sheet'!CA20</f>
        <v/>
      </c>
      <c r="E20" s="188" t="str">
        <f>'Collection sheet'!CB20</f>
        <v/>
      </c>
      <c r="F20" s="185" t="str">
        <f>'Collection sheet'!CK20</f>
        <v/>
      </c>
    </row>
    <row r="21" spans="1:6" ht="20.100000000000001" customHeight="1" x14ac:dyDescent="0.2">
      <c r="A21" s="184" t="str">
        <f>IF('Collection sheet'!Q21="","",'Collection sheet'!Q21)</f>
        <v/>
      </c>
      <c r="B21" s="184" t="str">
        <f>IF('Collection sheet'!O21="","",'Collection sheet'!O21)</f>
        <v/>
      </c>
      <c r="C21" s="187" t="str">
        <f>'Collection sheet'!CJ21</f>
        <v/>
      </c>
      <c r="D21" s="186" t="str">
        <f>'Collection sheet'!CA21</f>
        <v/>
      </c>
      <c r="E21" s="188" t="str">
        <f>'Collection sheet'!CB21</f>
        <v/>
      </c>
      <c r="F21" s="185" t="str">
        <f>'Collection sheet'!CK21</f>
        <v/>
      </c>
    </row>
    <row r="22" spans="1:6" ht="20.100000000000001" customHeight="1" x14ac:dyDescent="0.2">
      <c r="A22" s="184" t="str">
        <f>IF('Collection sheet'!Q22="","",'Collection sheet'!Q22)</f>
        <v/>
      </c>
      <c r="B22" s="184" t="str">
        <f>IF('Collection sheet'!O22="","",'Collection sheet'!O22)</f>
        <v/>
      </c>
      <c r="C22" s="187" t="str">
        <f>'Collection sheet'!CJ22</f>
        <v/>
      </c>
      <c r="D22" s="186" t="str">
        <f>'Collection sheet'!CA22</f>
        <v/>
      </c>
      <c r="E22" s="188" t="str">
        <f>'Collection sheet'!CB22</f>
        <v/>
      </c>
      <c r="F22" s="185" t="str">
        <f>'Collection sheet'!CK22</f>
        <v/>
      </c>
    </row>
    <row r="23" spans="1:6" ht="20.100000000000001" customHeight="1" x14ac:dyDescent="0.2">
      <c r="A23" s="184" t="str">
        <f>IF('Collection sheet'!Q23="","",'Collection sheet'!Q23)</f>
        <v/>
      </c>
      <c r="B23" s="184" t="str">
        <f>IF('Collection sheet'!O23="","",'Collection sheet'!O23)</f>
        <v/>
      </c>
      <c r="C23" s="187" t="str">
        <f>'Collection sheet'!CJ23</f>
        <v/>
      </c>
      <c r="D23" s="186" t="str">
        <f>'Collection sheet'!CA23</f>
        <v/>
      </c>
      <c r="E23" s="188" t="str">
        <f>'Collection sheet'!CB23</f>
        <v/>
      </c>
      <c r="F23" s="185" t="str">
        <f>'Collection sheet'!CK23</f>
        <v/>
      </c>
    </row>
    <row r="24" spans="1:6" ht="20.100000000000001" customHeight="1" x14ac:dyDescent="0.2">
      <c r="A24" s="184" t="str">
        <f>IF('Collection sheet'!Q24="","",'Collection sheet'!Q24)</f>
        <v/>
      </c>
      <c r="B24" s="184" t="str">
        <f>IF('Collection sheet'!O24="","",'Collection sheet'!O24)</f>
        <v/>
      </c>
      <c r="C24" s="187" t="str">
        <f>'Collection sheet'!CJ24</f>
        <v/>
      </c>
      <c r="D24" s="186" t="str">
        <f>'Collection sheet'!CA24</f>
        <v/>
      </c>
      <c r="E24" s="188" t="str">
        <f>'Collection sheet'!CB24</f>
        <v/>
      </c>
      <c r="F24" s="185" t="str">
        <f>'Collection sheet'!CK24</f>
        <v/>
      </c>
    </row>
    <row r="25" spans="1:6" ht="20.100000000000001" customHeight="1" x14ac:dyDescent="0.2">
      <c r="A25" s="184" t="str">
        <f>IF('Collection sheet'!Q25="","",'Collection sheet'!Q25)</f>
        <v/>
      </c>
      <c r="B25" s="184" t="str">
        <f>IF('Collection sheet'!O25="","",'Collection sheet'!O25)</f>
        <v/>
      </c>
      <c r="C25" s="187" t="str">
        <f>'Collection sheet'!CJ25</f>
        <v/>
      </c>
      <c r="D25" s="186" t="str">
        <f>'Collection sheet'!CA25</f>
        <v/>
      </c>
      <c r="E25" s="188" t="str">
        <f>'Collection sheet'!CB25</f>
        <v/>
      </c>
      <c r="F25" s="185" t="str">
        <f>'Collection sheet'!CK25</f>
        <v/>
      </c>
    </row>
    <row r="26" spans="1:6" ht="20.100000000000001" customHeight="1" x14ac:dyDescent="0.2">
      <c r="A26" s="184" t="str">
        <f>IF('Collection sheet'!Q26="","",'Collection sheet'!Q26)</f>
        <v/>
      </c>
      <c r="B26" s="184" t="str">
        <f>IF('Collection sheet'!O26="","",'Collection sheet'!O26)</f>
        <v/>
      </c>
      <c r="C26" s="187" t="str">
        <f>'Collection sheet'!CJ26</f>
        <v/>
      </c>
      <c r="D26" s="186" t="str">
        <f>'Collection sheet'!CA26</f>
        <v/>
      </c>
      <c r="E26" s="188" t="str">
        <f>'Collection sheet'!CB26</f>
        <v/>
      </c>
      <c r="F26" s="185" t="str">
        <f>'Collection sheet'!CK26</f>
        <v/>
      </c>
    </row>
    <row r="27" spans="1:6" ht="20.100000000000001" customHeight="1" x14ac:dyDescent="0.2">
      <c r="A27" s="184" t="str">
        <f>IF('Collection sheet'!Q27="","",'Collection sheet'!Q27)</f>
        <v/>
      </c>
      <c r="B27" s="184" t="str">
        <f>IF('Collection sheet'!O27="","",'Collection sheet'!O27)</f>
        <v/>
      </c>
      <c r="C27" s="187" t="str">
        <f>'Collection sheet'!CJ27</f>
        <v/>
      </c>
      <c r="D27" s="186" t="str">
        <f>'Collection sheet'!CA27</f>
        <v/>
      </c>
      <c r="E27" s="188" t="str">
        <f>'Collection sheet'!CB27</f>
        <v/>
      </c>
      <c r="F27" s="185" t="str">
        <f>'Collection sheet'!CK27</f>
        <v/>
      </c>
    </row>
    <row r="28" spans="1:6" ht="20.100000000000001" customHeight="1" x14ac:dyDescent="0.2">
      <c r="A28" s="184" t="str">
        <f>IF('Collection sheet'!Q28="","",'Collection sheet'!Q28)</f>
        <v/>
      </c>
      <c r="B28" s="184" t="str">
        <f>IF('Collection sheet'!O28="","",'Collection sheet'!O28)</f>
        <v/>
      </c>
      <c r="C28" s="187" t="str">
        <f>'Collection sheet'!CJ28</f>
        <v/>
      </c>
      <c r="D28" s="186" t="str">
        <f>'Collection sheet'!CA28</f>
        <v/>
      </c>
      <c r="E28" s="188" t="str">
        <f>'Collection sheet'!CB28</f>
        <v/>
      </c>
      <c r="F28" s="185" t="str">
        <f>'Collection sheet'!CK28</f>
        <v/>
      </c>
    </row>
    <row r="29" spans="1:6" ht="20.100000000000001" customHeight="1" x14ac:dyDescent="0.2">
      <c r="A29" s="184" t="str">
        <f>IF('Collection sheet'!Q29="","",'Collection sheet'!Q29)</f>
        <v/>
      </c>
      <c r="B29" s="184" t="str">
        <f>IF('Collection sheet'!O29="","",'Collection sheet'!O29)</f>
        <v/>
      </c>
      <c r="C29" s="187" t="str">
        <f>'Collection sheet'!CJ29</f>
        <v/>
      </c>
      <c r="D29" s="186" t="str">
        <f>'Collection sheet'!CA29</f>
        <v/>
      </c>
      <c r="E29" s="188" t="str">
        <f>'Collection sheet'!CB29</f>
        <v/>
      </c>
      <c r="F29" s="185" t="str">
        <f>'Collection sheet'!CK29</f>
        <v/>
      </c>
    </row>
    <row r="30" spans="1:6" ht="20.100000000000001" customHeight="1" x14ac:dyDescent="0.2">
      <c r="A30" s="184" t="str">
        <f>IF('Collection sheet'!Q30="","",'Collection sheet'!Q30)</f>
        <v/>
      </c>
      <c r="B30" s="184" t="str">
        <f>IF('Collection sheet'!O30="","",'Collection sheet'!O30)</f>
        <v/>
      </c>
      <c r="C30" s="187" t="str">
        <f>'Collection sheet'!CJ30</f>
        <v/>
      </c>
      <c r="D30" s="186" t="str">
        <f>'Collection sheet'!CA30</f>
        <v/>
      </c>
      <c r="E30" s="188" t="str">
        <f>'Collection sheet'!CB30</f>
        <v/>
      </c>
      <c r="F30" s="185" t="str">
        <f>'Collection sheet'!CK30</f>
        <v/>
      </c>
    </row>
    <row r="31" spans="1:6" ht="20.100000000000001" customHeight="1" x14ac:dyDescent="0.2">
      <c r="A31" s="184" t="str">
        <f>IF('Collection sheet'!Q31="","",'Collection sheet'!Q31)</f>
        <v/>
      </c>
      <c r="B31" s="184" t="str">
        <f>IF('Collection sheet'!O31="","",'Collection sheet'!O31)</f>
        <v/>
      </c>
      <c r="C31" s="187" t="str">
        <f>'Collection sheet'!CJ31</f>
        <v/>
      </c>
      <c r="D31" s="186" t="str">
        <f>'Collection sheet'!CA31</f>
        <v/>
      </c>
      <c r="E31" s="188" t="str">
        <f>'Collection sheet'!CB31</f>
        <v/>
      </c>
      <c r="F31" s="185" t="str">
        <f>'Collection sheet'!CK31</f>
        <v/>
      </c>
    </row>
    <row r="32" spans="1:6" ht="20.100000000000001" customHeight="1" x14ac:dyDescent="0.2">
      <c r="A32" s="184" t="str">
        <f>IF('Collection sheet'!Q32="","",'Collection sheet'!Q32)</f>
        <v/>
      </c>
      <c r="B32" s="184" t="str">
        <f>IF('Collection sheet'!O32="","",'Collection sheet'!O32)</f>
        <v/>
      </c>
      <c r="C32" s="187" t="str">
        <f>'Collection sheet'!CJ32</f>
        <v/>
      </c>
      <c r="D32" s="186" t="str">
        <f>'Collection sheet'!CA32</f>
        <v/>
      </c>
      <c r="E32" s="188" t="str">
        <f>'Collection sheet'!CB32</f>
        <v/>
      </c>
      <c r="F32" s="185" t="str">
        <f>'Collection sheet'!CK32</f>
        <v/>
      </c>
    </row>
    <row r="33" spans="1:6" ht="20.100000000000001" customHeight="1" x14ac:dyDescent="0.2">
      <c r="A33" s="184" t="str">
        <f>IF('Collection sheet'!Q33="","",'Collection sheet'!Q33)</f>
        <v/>
      </c>
      <c r="B33" s="184" t="str">
        <f>IF('Collection sheet'!O33="","",'Collection sheet'!O33)</f>
        <v/>
      </c>
      <c r="C33" s="187" t="str">
        <f>'Collection sheet'!CJ33</f>
        <v/>
      </c>
      <c r="D33" s="186" t="str">
        <f>'Collection sheet'!CA33</f>
        <v/>
      </c>
      <c r="E33" s="188" t="str">
        <f>'Collection sheet'!CB33</f>
        <v/>
      </c>
      <c r="F33" s="185" t="str">
        <f>'Collection sheet'!CK33</f>
        <v/>
      </c>
    </row>
    <row r="34" spans="1:6" ht="20.100000000000001" customHeight="1" x14ac:dyDescent="0.2">
      <c r="A34" s="184" t="str">
        <f>IF('Collection sheet'!Q34="","",'Collection sheet'!Q34)</f>
        <v/>
      </c>
      <c r="B34" s="184" t="str">
        <f>IF('Collection sheet'!O34="","",'Collection sheet'!O34)</f>
        <v/>
      </c>
      <c r="C34" s="187" t="str">
        <f>'Collection sheet'!CJ34</f>
        <v/>
      </c>
      <c r="D34" s="186" t="str">
        <f>'Collection sheet'!CA34</f>
        <v/>
      </c>
      <c r="E34" s="188" t="str">
        <f>'Collection sheet'!CB34</f>
        <v/>
      </c>
      <c r="F34" s="185" t="str">
        <f>'Collection sheet'!CK34</f>
        <v/>
      </c>
    </row>
    <row r="35" spans="1:6" ht="20.100000000000001" customHeight="1" x14ac:dyDescent="0.2">
      <c r="A35" s="184" t="str">
        <f>IF('Collection sheet'!Q35="","",'Collection sheet'!Q35)</f>
        <v/>
      </c>
      <c r="B35" s="184" t="str">
        <f>IF('Collection sheet'!O35="","",'Collection sheet'!O35)</f>
        <v/>
      </c>
      <c r="C35" s="187" t="str">
        <f>'Collection sheet'!CJ35</f>
        <v/>
      </c>
      <c r="D35" s="186" t="str">
        <f>'Collection sheet'!CA35</f>
        <v/>
      </c>
      <c r="E35" s="188" t="str">
        <f>'Collection sheet'!CB35</f>
        <v/>
      </c>
      <c r="F35" s="185" t="str">
        <f>'Collection sheet'!CK35</f>
        <v/>
      </c>
    </row>
    <row r="36" spans="1:6" ht="20.100000000000001" customHeight="1" x14ac:dyDescent="0.2">
      <c r="A36" s="184" t="str">
        <f>IF('Collection sheet'!Q36="","",'Collection sheet'!Q36)</f>
        <v/>
      </c>
      <c r="B36" s="184" t="str">
        <f>IF('Collection sheet'!O36="","",'Collection sheet'!O36)</f>
        <v/>
      </c>
      <c r="C36" s="187" t="str">
        <f>'Collection sheet'!CJ36</f>
        <v/>
      </c>
      <c r="D36" s="186" t="str">
        <f>'Collection sheet'!CA36</f>
        <v/>
      </c>
      <c r="E36" s="188" t="str">
        <f>'Collection sheet'!CB36</f>
        <v/>
      </c>
      <c r="F36" s="185" t="str">
        <f>'Collection sheet'!CK36</f>
        <v/>
      </c>
    </row>
    <row r="37" spans="1:6" ht="20.100000000000001" customHeight="1" x14ac:dyDescent="0.2">
      <c r="A37" s="184" t="str">
        <f>IF('Collection sheet'!Q37="","",'Collection sheet'!Q37)</f>
        <v/>
      </c>
      <c r="B37" s="184" t="str">
        <f>IF('Collection sheet'!O37="","",'Collection sheet'!O37)</f>
        <v/>
      </c>
      <c r="C37" s="187" t="str">
        <f>'Collection sheet'!CJ37</f>
        <v/>
      </c>
      <c r="D37" s="186" t="str">
        <f>'Collection sheet'!CA37</f>
        <v/>
      </c>
      <c r="E37" s="188" t="str">
        <f>'Collection sheet'!CB37</f>
        <v/>
      </c>
      <c r="F37" s="185" t="str">
        <f>'Collection sheet'!CK37</f>
        <v/>
      </c>
    </row>
    <row r="38" spans="1:6" ht="20.100000000000001" customHeight="1" x14ac:dyDescent="0.2">
      <c r="A38" s="184" t="str">
        <f>IF('Collection sheet'!Q38="","",'Collection sheet'!Q38)</f>
        <v/>
      </c>
      <c r="B38" s="184" t="str">
        <f>IF('Collection sheet'!O38="","",'Collection sheet'!O38)</f>
        <v/>
      </c>
      <c r="C38" s="187" t="str">
        <f>'Collection sheet'!CJ38</f>
        <v/>
      </c>
      <c r="D38" s="186" t="str">
        <f>'Collection sheet'!CA38</f>
        <v/>
      </c>
      <c r="E38" s="188" t="str">
        <f>'Collection sheet'!CB38</f>
        <v/>
      </c>
      <c r="F38" s="185" t="str">
        <f>'Collection sheet'!CK38</f>
        <v/>
      </c>
    </row>
    <row r="39" spans="1:6" ht="20.100000000000001" customHeight="1" x14ac:dyDescent="0.2">
      <c r="A39" s="184" t="str">
        <f>IF('Collection sheet'!Q39="","",'Collection sheet'!Q39)</f>
        <v/>
      </c>
      <c r="B39" s="184" t="str">
        <f>IF('Collection sheet'!O39="","",'Collection sheet'!O39)</f>
        <v/>
      </c>
      <c r="C39" s="187" t="str">
        <f>'Collection sheet'!CJ39</f>
        <v/>
      </c>
      <c r="D39" s="186" t="str">
        <f>'Collection sheet'!CA39</f>
        <v/>
      </c>
      <c r="E39" s="188" t="str">
        <f>'Collection sheet'!CB39</f>
        <v/>
      </c>
      <c r="F39" s="185" t="str">
        <f>'Collection sheet'!CK39</f>
        <v/>
      </c>
    </row>
    <row r="40" spans="1:6" ht="20.100000000000001" customHeight="1" x14ac:dyDescent="0.2">
      <c r="A40" s="184" t="str">
        <f>IF('Collection sheet'!Q40="","",'Collection sheet'!Q40)</f>
        <v/>
      </c>
      <c r="B40" s="184" t="str">
        <f>IF('Collection sheet'!O40="","",'Collection sheet'!O40)</f>
        <v/>
      </c>
      <c r="C40" s="187" t="str">
        <f>'Collection sheet'!CJ40</f>
        <v/>
      </c>
      <c r="D40" s="186" t="str">
        <f>'Collection sheet'!CA40</f>
        <v/>
      </c>
      <c r="E40" s="188" t="str">
        <f>'Collection sheet'!CB40</f>
        <v/>
      </c>
      <c r="F40" s="185" t="str">
        <f>'Collection sheet'!CK40</f>
        <v/>
      </c>
    </row>
    <row r="41" spans="1:6" ht="20.100000000000001" customHeight="1" x14ac:dyDescent="0.2">
      <c r="A41" s="184" t="str">
        <f>IF('Collection sheet'!Q41="","",'Collection sheet'!Q41)</f>
        <v/>
      </c>
      <c r="B41" s="184" t="str">
        <f>IF('Collection sheet'!O41="","",'Collection sheet'!O41)</f>
        <v/>
      </c>
      <c r="C41" s="187" t="str">
        <f>'Collection sheet'!CJ41</f>
        <v/>
      </c>
      <c r="D41" s="186" t="str">
        <f>'Collection sheet'!CA41</f>
        <v/>
      </c>
      <c r="E41" s="188" t="str">
        <f>'Collection sheet'!CB41</f>
        <v/>
      </c>
      <c r="F41" s="185" t="str">
        <f>'Collection sheet'!CK41</f>
        <v/>
      </c>
    </row>
    <row r="42" spans="1:6" ht="20.100000000000001" customHeight="1" x14ac:dyDescent="0.2">
      <c r="A42" s="184" t="str">
        <f>IF('Collection sheet'!Q42="","",'Collection sheet'!Q42)</f>
        <v/>
      </c>
      <c r="B42" s="184" t="str">
        <f>IF('Collection sheet'!O42="","",'Collection sheet'!O42)</f>
        <v/>
      </c>
      <c r="C42" s="187" t="str">
        <f>'Collection sheet'!CJ42</f>
        <v/>
      </c>
      <c r="D42" s="186" t="str">
        <f>'Collection sheet'!CA42</f>
        <v/>
      </c>
      <c r="E42" s="188" t="str">
        <f>'Collection sheet'!CB42</f>
        <v/>
      </c>
      <c r="F42" s="185" t="str">
        <f>'Collection sheet'!CK42</f>
        <v/>
      </c>
    </row>
    <row r="43" spans="1:6" ht="20.100000000000001" customHeight="1" x14ac:dyDescent="0.2">
      <c r="A43" s="184" t="str">
        <f>IF('Collection sheet'!Q43="","",'Collection sheet'!Q43)</f>
        <v/>
      </c>
      <c r="B43" s="184" t="str">
        <f>IF('Collection sheet'!O43="","",'Collection sheet'!O43)</f>
        <v/>
      </c>
      <c r="C43" s="187" t="str">
        <f>'Collection sheet'!CJ43</f>
        <v/>
      </c>
      <c r="D43" s="186" t="str">
        <f>'Collection sheet'!CA43</f>
        <v/>
      </c>
      <c r="E43" s="188" t="str">
        <f>'Collection sheet'!CB43</f>
        <v/>
      </c>
      <c r="F43" s="185" t="str">
        <f>'Collection sheet'!CK43</f>
        <v/>
      </c>
    </row>
    <row r="44" spans="1:6" ht="20.100000000000001" customHeight="1" x14ac:dyDescent="0.2">
      <c r="A44" s="184" t="str">
        <f>IF('Collection sheet'!Q44="","",'Collection sheet'!Q44)</f>
        <v/>
      </c>
      <c r="B44" s="184" t="str">
        <f>IF('Collection sheet'!O44="","",'Collection sheet'!O44)</f>
        <v/>
      </c>
      <c r="C44" s="187" t="str">
        <f>'Collection sheet'!CJ44</f>
        <v/>
      </c>
      <c r="D44" s="186" t="str">
        <f>'Collection sheet'!CA44</f>
        <v/>
      </c>
      <c r="E44" s="188" t="str">
        <f>'Collection sheet'!CB44</f>
        <v/>
      </c>
      <c r="F44" s="185" t="str">
        <f>'Collection sheet'!CK44</f>
        <v/>
      </c>
    </row>
    <row r="45" spans="1:6" ht="20.100000000000001" customHeight="1" x14ac:dyDescent="0.2">
      <c r="A45" s="184" t="str">
        <f>IF('Collection sheet'!Q45="","",'Collection sheet'!Q45)</f>
        <v/>
      </c>
      <c r="B45" s="184" t="str">
        <f>IF('Collection sheet'!O45="","",'Collection sheet'!O45)</f>
        <v/>
      </c>
      <c r="C45" s="187" t="str">
        <f>'Collection sheet'!CJ45</f>
        <v/>
      </c>
      <c r="D45" s="186" t="str">
        <f>'Collection sheet'!CA45</f>
        <v/>
      </c>
      <c r="E45" s="188" t="str">
        <f>'Collection sheet'!CB45</f>
        <v/>
      </c>
      <c r="F45" s="185" t="str">
        <f>'Collection sheet'!CK45</f>
        <v/>
      </c>
    </row>
    <row r="46" spans="1:6" ht="20.100000000000001" customHeight="1" x14ac:dyDescent="0.2">
      <c r="A46" s="184" t="str">
        <f>IF('Collection sheet'!Q46="","",'Collection sheet'!Q46)</f>
        <v/>
      </c>
      <c r="B46" s="184" t="str">
        <f>IF('Collection sheet'!O46="","",'Collection sheet'!O46)</f>
        <v/>
      </c>
      <c r="C46" s="187" t="str">
        <f>'Collection sheet'!CJ46</f>
        <v/>
      </c>
      <c r="D46" s="186" t="str">
        <f>'Collection sheet'!CA46</f>
        <v/>
      </c>
      <c r="E46" s="188" t="str">
        <f>'Collection sheet'!CB46</f>
        <v/>
      </c>
      <c r="F46" s="185" t="str">
        <f>'Collection sheet'!CK46</f>
        <v/>
      </c>
    </row>
    <row r="47" spans="1:6" ht="20.100000000000001" customHeight="1" x14ac:dyDescent="0.2">
      <c r="A47" s="184" t="str">
        <f>IF('Collection sheet'!Q47="","",'Collection sheet'!Q47)</f>
        <v/>
      </c>
      <c r="B47" s="184" t="str">
        <f>IF('Collection sheet'!O47="","",'Collection sheet'!O47)</f>
        <v/>
      </c>
      <c r="C47" s="187" t="str">
        <f>'Collection sheet'!CJ47</f>
        <v/>
      </c>
      <c r="D47" s="186" t="str">
        <f>'Collection sheet'!CA47</f>
        <v/>
      </c>
      <c r="E47" s="188" t="str">
        <f>'Collection sheet'!CB47</f>
        <v/>
      </c>
      <c r="F47" s="185" t="str">
        <f>'Collection sheet'!CK47</f>
        <v/>
      </c>
    </row>
    <row r="48" spans="1:6" ht="20.100000000000001" customHeight="1" x14ac:dyDescent="0.2">
      <c r="A48" s="184" t="str">
        <f>IF('Collection sheet'!Q48="","",'Collection sheet'!Q48)</f>
        <v/>
      </c>
      <c r="B48" s="184" t="str">
        <f>IF('Collection sheet'!O48="","",'Collection sheet'!O48)</f>
        <v/>
      </c>
      <c r="C48" s="187" t="str">
        <f>'Collection sheet'!CJ48</f>
        <v/>
      </c>
      <c r="D48" s="186" t="str">
        <f>'Collection sheet'!CA48</f>
        <v/>
      </c>
      <c r="E48" s="188" t="str">
        <f>'Collection sheet'!CB48</f>
        <v/>
      </c>
      <c r="F48" s="185" t="str">
        <f>'Collection sheet'!CK48</f>
        <v/>
      </c>
    </row>
    <row r="49" spans="1:6" ht="20.100000000000001" customHeight="1" x14ac:dyDescent="0.2">
      <c r="A49" s="184" t="str">
        <f>IF('Collection sheet'!Q49="","",'Collection sheet'!Q49)</f>
        <v/>
      </c>
      <c r="B49" s="184" t="str">
        <f>IF('Collection sheet'!O49="","",'Collection sheet'!O49)</f>
        <v/>
      </c>
      <c r="C49" s="187" t="str">
        <f>'Collection sheet'!CJ49</f>
        <v/>
      </c>
      <c r="D49" s="186" t="str">
        <f>'Collection sheet'!CA49</f>
        <v/>
      </c>
      <c r="E49" s="188" t="str">
        <f>'Collection sheet'!CB49</f>
        <v/>
      </c>
      <c r="F49" s="185" t="str">
        <f>'Collection sheet'!CK49</f>
        <v/>
      </c>
    </row>
    <row r="50" spans="1:6" ht="20.100000000000001" customHeight="1" x14ac:dyDescent="0.2">
      <c r="A50" s="184" t="str">
        <f>IF('Collection sheet'!Q50="","",'Collection sheet'!Q50)</f>
        <v/>
      </c>
      <c r="B50" s="184" t="str">
        <f>IF('Collection sheet'!O50="","",'Collection sheet'!O50)</f>
        <v/>
      </c>
      <c r="C50" s="187" t="str">
        <f>'Collection sheet'!CJ50</f>
        <v/>
      </c>
      <c r="D50" s="186" t="str">
        <f>'Collection sheet'!CA50</f>
        <v/>
      </c>
      <c r="E50" s="188" t="str">
        <f>'Collection sheet'!CB50</f>
        <v/>
      </c>
      <c r="F50" s="185" t="str">
        <f>'Collection sheet'!CK50</f>
        <v/>
      </c>
    </row>
    <row r="51" spans="1:6" ht="20.100000000000001" customHeight="1" x14ac:dyDescent="0.2">
      <c r="A51" s="184" t="str">
        <f>IF('Collection sheet'!Q51="","",'Collection sheet'!Q51)</f>
        <v/>
      </c>
      <c r="B51" s="184" t="str">
        <f>IF('Collection sheet'!O51="","",'Collection sheet'!O51)</f>
        <v/>
      </c>
      <c r="C51" s="187" t="str">
        <f>'Collection sheet'!CJ51</f>
        <v/>
      </c>
      <c r="D51" s="186" t="str">
        <f>'Collection sheet'!CA51</f>
        <v/>
      </c>
      <c r="E51" s="188" t="str">
        <f>'Collection sheet'!CB51</f>
        <v/>
      </c>
      <c r="F51" s="185" t="str">
        <f>'Collection sheet'!CK51</f>
        <v/>
      </c>
    </row>
    <row r="52" spans="1:6" ht="20.100000000000001" customHeight="1" x14ac:dyDescent="0.2">
      <c r="A52" s="184" t="str">
        <f>IF('Collection sheet'!Q52="","",'Collection sheet'!Q52)</f>
        <v/>
      </c>
      <c r="B52" s="184" t="str">
        <f>IF('Collection sheet'!O52="","",'Collection sheet'!O52)</f>
        <v/>
      </c>
      <c r="C52" s="187" t="str">
        <f>'Collection sheet'!CJ52</f>
        <v/>
      </c>
      <c r="D52" s="186" t="str">
        <f>'Collection sheet'!CA52</f>
        <v/>
      </c>
      <c r="E52" s="188" t="str">
        <f>'Collection sheet'!CB52</f>
        <v/>
      </c>
      <c r="F52" s="185" t="str">
        <f>'Collection sheet'!CK52</f>
        <v/>
      </c>
    </row>
    <row r="53" spans="1:6" ht="20.100000000000001" customHeight="1" x14ac:dyDescent="0.2">
      <c r="A53" s="184" t="str">
        <f>IF('Collection sheet'!Q53="","",'Collection sheet'!Q53)</f>
        <v/>
      </c>
      <c r="B53" s="184" t="str">
        <f>IF('Collection sheet'!O53="","",'Collection sheet'!O53)</f>
        <v/>
      </c>
      <c r="C53" s="187" t="str">
        <f>'Collection sheet'!CJ53</f>
        <v/>
      </c>
      <c r="D53" s="186" t="str">
        <f>'Collection sheet'!CA53</f>
        <v/>
      </c>
      <c r="E53" s="188" t="str">
        <f>'Collection sheet'!CB53</f>
        <v/>
      </c>
      <c r="F53" s="185" t="str">
        <f>'Collection sheet'!CK53</f>
        <v/>
      </c>
    </row>
    <row r="54" spans="1:6" ht="20.100000000000001" customHeight="1" x14ac:dyDescent="0.2">
      <c r="A54" s="184" t="str">
        <f>IF('Collection sheet'!Q54="","",'Collection sheet'!Q54)</f>
        <v/>
      </c>
      <c r="B54" s="184" t="str">
        <f>IF('Collection sheet'!O54="","",'Collection sheet'!O54)</f>
        <v/>
      </c>
      <c r="C54" s="187" t="str">
        <f>'Collection sheet'!CJ54</f>
        <v/>
      </c>
      <c r="D54" s="186" t="str">
        <f>'Collection sheet'!CA54</f>
        <v/>
      </c>
      <c r="E54" s="188" t="str">
        <f>'Collection sheet'!CB54</f>
        <v/>
      </c>
      <c r="F54" s="185" t="str">
        <f>'Collection sheet'!CK54</f>
        <v/>
      </c>
    </row>
    <row r="55" spans="1:6" ht="20.100000000000001" customHeight="1" x14ac:dyDescent="0.2">
      <c r="A55" s="184" t="str">
        <f>IF('Collection sheet'!Q55="","",'Collection sheet'!Q55)</f>
        <v/>
      </c>
      <c r="B55" s="184" t="str">
        <f>IF('Collection sheet'!O55="","",'Collection sheet'!O55)</f>
        <v/>
      </c>
      <c r="C55" s="187" t="str">
        <f>'Collection sheet'!CJ55</f>
        <v/>
      </c>
      <c r="D55" s="186" t="str">
        <f>'Collection sheet'!CA55</f>
        <v/>
      </c>
      <c r="E55" s="188" t="str">
        <f>'Collection sheet'!CB55</f>
        <v/>
      </c>
      <c r="F55" s="185" t="str">
        <f>'Collection sheet'!CK55</f>
        <v/>
      </c>
    </row>
    <row r="56" spans="1:6" ht="20.100000000000001" customHeight="1" x14ac:dyDescent="0.2">
      <c r="A56" s="184" t="str">
        <f>IF('Collection sheet'!Q56="","",'Collection sheet'!Q56)</f>
        <v/>
      </c>
      <c r="B56" s="184" t="str">
        <f>IF('Collection sheet'!O56="","",'Collection sheet'!O56)</f>
        <v/>
      </c>
      <c r="C56" s="187" t="str">
        <f>'Collection sheet'!CJ56</f>
        <v/>
      </c>
      <c r="D56" s="186" t="str">
        <f>'Collection sheet'!CA56</f>
        <v/>
      </c>
      <c r="E56" s="188" t="str">
        <f>'Collection sheet'!CB56</f>
        <v/>
      </c>
      <c r="F56" s="185" t="str">
        <f>'Collection sheet'!CK56</f>
        <v/>
      </c>
    </row>
    <row r="57" spans="1:6" ht="20.100000000000001" customHeight="1" x14ac:dyDescent="0.2">
      <c r="A57" s="184" t="str">
        <f>IF('Collection sheet'!Q57="","",'Collection sheet'!Q57)</f>
        <v/>
      </c>
      <c r="B57" s="184" t="str">
        <f>IF('Collection sheet'!O57="","",'Collection sheet'!O57)</f>
        <v/>
      </c>
      <c r="C57" s="187" t="str">
        <f>'Collection sheet'!CJ57</f>
        <v/>
      </c>
      <c r="D57" s="186" t="str">
        <f>'Collection sheet'!CA57</f>
        <v/>
      </c>
      <c r="E57" s="188" t="str">
        <f>'Collection sheet'!CB57</f>
        <v/>
      </c>
      <c r="F57" s="185" t="str">
        <f>'Collection sheet'!CK57</f>
        <v/>
      </c>
    </row>
    <row r="58" spans="1:6" ht="20.100000000000001" customHeight="1" x14ac:dyDescent="0.2">
      <c r="A58" s="184" t="str">
        <f>IF('Collection sheet'!Q58="","",'Collection sheet'!Q58)</f>
        <v/>
      </c>
      <c r="B58" s="184" t="str">
        <f>IF('Collection sheet'!O58="","",'Collection sheet'!O58)</f>
        <v/>
      </c>
      <c r="C58" s="187" t="str">
        <f>'Collection sheet'!CJ58</f>
        <v/>
      </c>
      <c r="D58" s="186" t="str">
        <f>'Collection sheet'!CA58</f>
        <v/>
      </c>
      <c r="E58" s="188" t="str">
        <f>'Collection sheet'!CB58</f>
        <v/>
      </c>
      <c r="F58" s="185" t="str">
        <f>'Collection sheet'!CK58</f>
        <v/>
      </c>
    </row>
    <row r="59" spans="1:6" ht="20.100000000000001" customHeight="1" x14ac:dyDescent="0.2">
      <c r="A59" s="184" t="str">
        <f>IF('Collection sheet'!Q59="","",'Collection sheet'!Q59)</f>
        <v/>
      </c>
      <c r="B59" s="184" t="str">
        <f>IF('Collection sheet'!O59="","",'Collection sheet'!O59)</f>
        <v/>
      </c>
      <c r="C59" s="187" t="str">
        <f>'Collection sheet'!CJ59</f>
        <v/>
      </c>
      <c r="D59" s="186" t="str">
        <f>'Collection sheet'!CA59</f>
        <v/>
      </c>
      <c r="E59" s="188" t="str">
        <f>'Collection sheet'!CB59</f>
        <v/>
      </c>
      <c r="F59" s="185" t="str">
        <f>'Collection sheet'!CK59</f>
        <v/>
      </c>
    </row>
    <row r="60" spans="1:6" ht="20.100000000000001" customHeight="1" x14ac:dyDescent="0.2">
      <c r="A60" s="184" t="str">
        <f>IF('Collection sheet'!Q60="","",'Collection sheet'!Q60)</f>
        <v/>
      </c>
      <c r="B60" s="184" t="str">
        <f>IF('Collection sheet'!O60="","",'Collection sheet'!O60)</f>
        <v/>
      </c>
      <c r="C60" s="187" t="str">
        <f>'Collection sheet'!CJ60</f>
        <v/>
      </c>
      <c r="D60" s="186" t="str">
        <f>'Collection sheet'!CA60</f>
        <v/>
      </c>
      <c r="E60" s="188" t="str">
        <f>'Collection sheet'!CB60</f>
        <v/>
      </c>
      <c r="F60" s="185" t="str">
        <f>'Collection sheet'!CK60</f>
        <v/>
      </c>
    </row>
    <row r="61" spans="1:6" ht="20.100000000000001" customHeight="1" x14ac:dyDescent="0.2">
      <c r="A61" s="184" t="str">
        <f>IF('Collection sheet'!Q61="","",'Collection sheet'!Q61)</f>
        <v/>
      </c>
      <c r="B61" s="184" t="str">
        <f>IF('Collection sheet'!O61="","",'Collection sheet'!O61)</f>
        <v/>
      </c>
      <c r="C61" s="187" t="str">
        <f>'Collection sheet'!CJ61</f>
        <v/>
      </c>
      <c r="D61" s="186" t="str">
        <f>'Collection sheet'!CA61</f>
        <v/>
      </c>
      <c r="E61" s="188" t="str">
        <f>'Collection sheet'!CB61</f>
        <v/>
      </c>
      <c r="F61" s="185" t="str">
        <f>'Collection sheet'!CK61</f>
        <v/>
      </c>
    </row>
    <row r="62" spans="1:6" ht="20.100000000000001" customHeight="1" x14ac:dyDescent="0.2">
      <c r="A62" s="184" t="str">
        <f>IF('Collection sheet'!Q62="","",'Collection sheet'!Q62)</f>
        <v/>
      </c>
      <c r="B62" s="184" t="str">
        <f>IF('Collection sheet'!O62="","",'Collection sheet'!O62)</f>
        <v/>
      </c>
      <c r="C62" s="187" t="str">
        <f>'Collection sheet'!CJ62</f>
        <v/>
      </c>
      <c r="D62" s="186" t="str">
        <f>'Collection sheet'!CA62</f>
        <v/>
      </c>
      <c r="E62" s="188" t="str">
        <f>'Collection sheet'!CB62</f>
        <v/>
      </c>
      <c r="F62" s="185" t="str">
        <f>'Collection sheet'!CK62</f>
        <v/>
      </c>
    </row>
    <row r="63" spans="1:6" ht="20.100000000000001" customHeight="1" x14ac:dyDescent="0.2">
      <c r="A63" s="184" t="str">
        <f>IF('Collection sheet'!Q63="","",'Collection sheet'!Q63)</f>
        <v/>
      </c>
      <c r="B63" s="184" t="str">
        <f>IF('Collection sheet'!O63="","",'Collection sheet'!O63)</f>
        <v/>
      </c>
      <c r="C63" s="187" t="str">
        <f>'Collection sheet'!CJ63</f>
        <v/>
      </c>
      <c r="D63" s="186" t="str">
        <f>'Collection sheet'!CA63</f>
        <v/>
      </c>
      <c r="E63" s="188" t="str">
        <f>'Collection sheet'!CB63</f>
        <v/>
      </c>
      <c r="F63" s="185" t="str">
        <f>'Collection sheet'!CK63</f>
        <v/>
      </c>
    </row>
    <row r="64" spans="1:6" ht="20.100000000000001" customHeight="1" x14ac:dyDescent="0.2">
      <c r="A64" s="184" t="str">
        <f>IF('Collection sheet'!Q64="","",'Collection sheet'!Q64)</f>
        <v/>
      </c>
      <c r="B64" s="184" t="str">
        <f>IF('Collection sheet'!O64="","",'Collection sheet'!O64)</f>
        <v/>
      </c>
      <c r="C64" s="187" t="str">
        <f>'Collection sheet'!CJ64</f>
        <v/>
      </c>
      <c r="D64" s="186" t="str">
        <f>'Collection sheet'!CA64</f>
        <v/>
      </c>
      <c r="E64" s="188" t="str">
        <f>'Collection sheet'!CB64</f>
        <v/>
      </c>
      <c r="F64" s="185" t="str">
        <f>'Collection sheet'!CK64</f>
        <v/>
      </c>
    </row>
    <row r="65" spans="1:6" ht="20.100000000000001" customHeight="1" x14ac:dyDescent="0.2">
      <c r="A65" s="184" t="str">
        <f>IF('Collection sheet'!Q65="","",'Collection sheet'!Q65)</f>
        <v/>
      </c>
      <c r="B65" s="184" t="str">
        <f>IF('Collection sheet'!O65="","",'Collection sheet'!O65)</f>
        <v/>
      </c>
      <c r="C65" s="187" t="str">
        <f>'Collection sheet'!CJ65</f>
        <v/>
      </c>
      <c r="D65" s="186" t="str">
        <f>'Collection sheet'!CA65</f>
        <v/>
      </c>
      <c r="E65" s="188" t="str">
        <f>'Collection sheet'!CB65</f>
        <v/>
      </c>
      <c r="F65" s="185" t="str">
        <f>'Collection sheet'!CK65</f>
        <v/>
      </c>
    </row>
    <row r="66" spans="1:6" ht="20.100000000000001" customHeight="1" x14ac:dyDescent="0.2">
      <c r="A66" s="184" t="str">
        <f>IF('Collection sheet'!Q66="","",'Collection sheet'!Q66)</f>
        <v/>
      </c>
      <c r="B66" s="184" t="str">
        <f>IF('Collection sheet'!O66="","",'Collection sheet'!O66)</f>
        <v/>
      </c>
      <c r="C66" s="187" t="str">
        <f>'Collection sheet'!CJ66</f>
        <v/>
      </c>
      <c r="D66" s="186" t="str">
        <f>'Collection sheet'!CA66</f>
        <v/>
      </c>
      <c r="E66" s="188" t="str">
        <f>'Collection sheet'!CB66</f>
        <v/>
      </c>
      <c r="F66" s="185" t="str">
        <f>'Collection sheet'!CK66</f>
        <v/>
      </c>
    </row>
    <row r="67" spans="1:6" ht="20.100000000000001" customHeight="1" x14ac:dyDescent="0.2">
      <c r="A67" s="184" t="str">
        <f>IF('Collection sheet'!Q67="","",'Collection sheet'!Q67)</f>
        <v/>
      </c>
      <c r="B67" s="184" t="str">
        <f>IF('Collection sheet'!O67="","",'Collection sheet'!O67)</f>
        <v/>
      </c>
      <c r="C67" s="187" t="str">
        <f>'Collection sheet'!CJ67</f>
        <v/>
      </c>
      <c r="D67" s="186" t="str">
        <f>'Collection sheet'!CA67</f>
        <v/>
      </c>
      <c r="E67" s="188" t="str">
        <f>'Collection sheet'!CB67</f>
        <v/>
      </c>
      <c r="F67" s="185" t="str">
        <f>'Collection sheet'!CK67</f>
        <v/>
      </c>
    </row>
    <row r="68" spans="1:6" ht="20.100000000000001" customHeight="1" x14ac:dyDescent="0.2">
      <c r="A68" s="184" t="str">
        <f>IF('Collection sheet'!Q68="","",'Collection sheet'!Q68)</f>
        <v/>
      </c>
      <c r="B68" s="184" t="str">
        <f>IF('Collection sheet'!O68="","",'Collection sheet'!O68)</f>
        <v/>
      </c>
      <c r="C68" s="187" t="str">
        <f>'Collection sheet'!CJ68</f>
        <v/>
      </c>
      <c r="D68" s="186" t="str">
        <f>'Collection sheet'!CA68</f>
        <v/>
      </c>
      <c r="E68" s="188" t="str">
        <f>'Collection sheet'!CB68</f>
        <v/>
      </c>
      <c r="F68" s="185" t="str">
        <f>'Collection sheet'!CK68</f>
        <v/>
      </c>
    </row>
    <row r="69" spans="1:6" ht="20.100000000000001" customHeight="1" x14ac:dyDescent="0.2">
      <c r="A69" s="184" t="str">
        <f>IF('Collection sheet'!Q69="","",'Collection sheet'!Q69)</f>
        <v/>
      </c>
      <c r="B69" s="184" t="str">
        <f>IF('Collection sheet'!O69="","",'Collection sheet'!O69)</f>
        <v/>
      </c>
      <c r="C69" s="187" t="str">
        <f>'Collection sheet'!CJ69</f>
        <v/>
      </c>
      <c r="D69" s="186" t="str">
        <f>'Collection sheet'!CA69</f>
        <v/>
      </c>
      <c r="E69" s="188" t="str">
        <f>'Collection sheet'!CB69</f>
        <v/>
      </c>
      <c r="F69" s="185" t="str">
        <f>'Collection sheet'!CK69</f>
        <v/>
      </c>
    </row>
    <row r="70" spans="1:6" ht="20.100000000000001" customHeight="1" x14ac:dyDescent="0.2">
      <c r="A70" s="184" t="str">
        <f>IF('Collection sheet'!Q70="","",'Collection sheet'!Q70)</f>
        <v/>
      </c>
      <c r="B70" s="184" t="str">
        <f>IF('Collection sheet'!O70="","",'Collection sheet'!O70)</f>
        <v/>
      </c>
      <c r="C70" s="187" t="str">
        <f>'Collection sheet'!CJ70</f>
        <v/>
      </c>
      <c r="D70" s="186" t="str">
        <f>'Collection sheet'!CA70</f>
        <v/>
      </c>
      <c r="E70" s="188" t="str">
        <f>'Collection sheet'!CB70</f>
        <v/>
      </c>
      <c r="F70" s="185" t="str">
        <f>'Collection sheet'!CK70</f>
        <v/>
      </c>
    </row>
    <row r="71" spans="1:6" ht="20.100000000000001" customHeight="1" x14ac:dyDescent="0.2">
      <c r="A71" s="184" t="str">
        <f>IF('Collection sheet'!Q71="","",'Collection sheet'!Q71)</f>
        <v/>
      </c>
      <c r="B71" s="184" t="str">
        <f>IF('Collection sheet'!O71="","",'Collection sheet'!O71)</f>
        <v/>
      </c>
      <c r="C71" s="187" t="str">
        <f>'Collection sheet'!CJ71</f>
        <v/>
      </c>
      <c r="D71" s="186" t="str">
        <f>'Collection sheet'!CA71</f>
        <v/>
      </c>
      <c r="E71" s="188" t="str">
        <f>'Collection sheet'!CB71</f>
        <v/>
      </c>
      <c r="F71" s="185" t="str">
        <f>'Collection sheet'!CK71</f>
        <v/>
      </c>
    </row>
    <row r="72" spans="1:6" ht="20.100000000000001" customHeight="1" x14ac:dyDescent="0.2">
      <c r="A72" s="184" t="str">
        <f>IF('Collection sheet'!Q72="","",'Collection sheet'!Q72)</f>
        <v/>
      </c>
      <c r="B72" s="184" t="str">
        <f>IF('Collection sheet'!O72="","",'Collection sheet'!O72)</f>
        <v/>
      </c>
      <c r="C72" s="187" t="str">
        <f>'Collection sheet'!CJ72</f>
        <v/>
      </c>
      <c r="D72" s="186" t="str">
        <f>'Collection sheet'!CA72</f>
        <v/>
      </c>
      <c r="E72" s="188" t="str">
        <f>'Collection sheet'!CB72</f>
        <v/>
      </c>
      <c r="F72" s="185" t="str">
        <f>'Collection sheet'!CK72</f>
        <v/>
      </c>
    </row>
    <row r="73" spans="1:6" ht="20.100000000000001" customHeight="1" x14ac:dyDescent="0.2">
      <c r="A73" s="184" t="str">
        <f>IF('Collection sheet'!Q73="","",'Collection sheet'!Q73)</f>
        <v/>
      </c>
      <c r="B73" s="184" t="str">
        <f>IF('Collection sheet'!O73="","",'Collection sheet'!O73)</f>
        <v/>
      </c>
      <c r="C73" s="187" t="str">
        <f>'Collection sheet'!CJ73</f>
        <v/>
      </c>
      <c r="D73" s="186" t="str">
        <f>'Collection sheet'!CA73</f>
        <v/>
      </c>
      <c r="E73" s="188" t="str">
        <f>'Collection sheet'!CB73</f>
        <v/>
      </c>
      <c r="F73" s="185" t="str">
        <f>'Collection sheet'!CK73</f>
        <v/>
      </c>
    </row>
    <row r="74" spans="1:6" ht="20.100000000000001" customHeight="1" x14ac:dyDescent="0.2">
      <c r="A74" s="184" t="str">
        <f>IF('Collection sheet'!Q74="","",'Collection sheet'!Q74)</f>
        <v/>
      </c>
      <c r="B74" s="184" t="str">
        <f>IF('Collection sheet'!O74="","",'Collection sheet'!O74)</f>
        <v/>
      </c>
      <c r="C74" s="187" t="str">
        <f>'Collection sheet'!CJ74</f>
        <v/>
      </c>
      <c r="D74" s="186" t="str">
        <f>'Collection sheet'!CA74</f>
        <v/>
      </c>
      <c r="E74" s="188" t="str">
        <f>'Collection sheet'!CB74</f>
        <v/>
      </c>
      <c r="F74" s="185" t="str">
        <f>'Collection sheet'!CK74</f>
        <v/>
      </c>
    </row>
    <row r="75" spans="1:6" ht="20.100000000000001" customHeight="1" x14ac:dyDescent="0.2">
      <c r="A75" s="184" t="str">
        <f>IF('Collection sheet'!Q75="","",'Collection sheet'!Q75)</f>
        <v/>
      </c>
      <c r="B75" s="184" t="str">
        <f>IF('Collection sheet'!O75="","",'Collection sheet'!O75)</f>
        <v/>
      </c>
      <c r="C75" s="187" t="str">
        <f>'Collection sheet'!CJ75</f>
        <v/>
      </c>
      <c r="D75" s="186" t="str">
        <f>'Collection sheet'!CA75</f>
        <v/>
      </c>
      <c r="E75" s="188" t="str">
        <f>'Collection sheet'!CB75</f>
        <v/>
      </c>
      <c r="F75" s="185" t="str">
        <f>'Collection sheet'!CK75</f>
        <v/>
      </c>
    </row>
    <row r="76" spans="1:6" ht="20.100000000000001" customHeight="1" x14ac:dyDescent="0.2">
      <c r="A76" s="184" t="str">
        <f>IF('Collection sheet'!Q76="","",'Collection sheet'!Q76)</f>
        <v/>
      </c>
      <c r="B76" s="184" t="str">
        <f>IF('Collection sheet'!O76="","",'Collection sheet'!O76)</f>
        <v/>
      </c>
      <c r="C76" s="187" t="str">
        <f>'Collection sheet'!CJ76</f>
        <v/>
      </c>
      <c r="D76" s="186" t="str">
        <f>'Collection sheet'!CA76</f>
        <v/>
      </c>
      <c r="E76" s="188" t="str">
        <f>'Collection sheet'!CB76</f>
        <v/>
      </c>
      <c r="F76" s="185" t="str">
        <f>'Collection sheet'!CK76</f>
        <v/>
      </c>
    </row>
    <row r="77" spans="1:6" ht="20.100000000000001" customHeight="1" x14ac:dyDescent="0.2">
      <c r="A77" s="184" t="str">
        <f>IF('Collection sheet'!Q77="","",'Collection sheet'!Q77)</f>
        <v/>
      </c>
      <c r="B77" s="184" t="str">
        <f>IF('Collection sheet'!O77="","",'Collection sheet'!O77)</f>
        <v/>
      </c>
      <c r="C77" s="187" t="str">
        <f>'Collection sheet'!CJ77</f>
        <v/>
      </c>
      <c r="D77" s="186" t="str">
        <f>'Collection sheet'!CA77</f>
        <v/>
      </c>
      <c r="E77" s="188" t="str">
        <f>'Collection sheet'!CB77</f>
        <v/>
      </c>
      <c r="F77" s="185" t="str">
        <f>'Collection sheet'!CK77</f>
        <v/>
      </c>
    </row>
    <row r="78" spans="1:6" ht="20.100000000000001" customHeight="1" x14ac:dyDescent="0.2">
      <c r="A78" s="184" t="str">
        <f>IF('Collection sheet'!Q78="","",'Collection sheet'!Q78)</f>
        <v/>
      </c>
      <c r="B78" s="184" t="str">
        <f>IF('Collection sheet'!O78="","",'Collection sheet'!O78)</f>
        <v/>
      </c>
      <c r="C78" s="187" t="str">
        <f>'Collection sheet'!CJ78</f>
        <v/>
      </c>
      <c r="D78" s="186" t="str">
        <f>'Collection sheet'!CA78</f>
        <v/>
      </c>
      <c r="E78" s="188" t="str">
        <f>'Collection sheet'!CB78</f>
        <v/>
      </c>
      <c r="F78" s="185" t="str">
        <f>'Collection sheet'!CK78</f>
        <v/>
      </c>
    </row>
    <row r="79" spans="1:6" ht="20.100000000000001" customHeight="1" x14ac:dyDescent="0.2">
      <c r="A79" s="184" t="str">
        <f>IF('Collection sheet'!Q79="","",'Collection sheet'!Q79)</f>
        <v/>
      </c>
      <c r="B79" s="184" t="str">
        <f>IF('Collection sheet'!O79="","",'Collection sheet'!O79)</f>
        <v/>
      </c>
      <c r="C79" s="187" t="str">
        <f>'Collection sheet'!CJ79</f>
        <v/>
      </c>
      <c r="D79" s="186" t="str">
        <f>'Collection sheet'!CA79</f>
        <v/>
      </c>
      <c r="E79" s="188" t="str">
        <f>'Collection sheet'!CB79</f>
        <v/>
      </c>
      <c r="F79" s="185" t="str">
        <f>'Collection sheet'!CK79</f>
        <v/>
      </c>
    </row>
    <row r="80" spans="1:6" ht="20.100000000000001" customHeight="1" x14ac:dyDescent="0.2">
      <c r="A80" s="184" t="str">
        <f>IF('Collection sheet'!Q80="","",'Collection sheet'!Q80)</f>
        <v/>
      </c>
      <c r="B80" s="184" t="str">
        <f>IF('Collection sheet'!O80="","",'Collection sheet'!O80)</f>
        <v/>
      </c>
      <c r="C80" s="187" t="str">
        <f>'Collection sheet'!CJ80</f>
        <v/>
      </c>
      <c r="D80" s="186" t="str">
        <f>'Collection sheet'!CA80</f>
        <v/>
      </c>
      <c r="E80" s="188" t="str">
        <f>'Collection sheet'!CB80</f>
        <v/>
      </c>
      <c r="F80" s="185" t="str">
        <f>'Collection sheet'!CK80</f>
        <v/>
      </c>
    </row>
    <row r="81" spans="1:6" ht="20.100000000000001" customHeight="1" x14ac:dyDescent="0.2">
      <c r="A81" s="184" t="str">
        <f>IF('Collection sheet'!Q81="","",'Collection sheet'!Q81)</f>
        <v/>
      </c>
      <c r="B81" s="184" t="str">
        <f>IF('Collection sheet'!O81="","",'Collection sheet'!O81)</f>
        <v/>
      </c>
      <c r="C81" s="187" t="str">
        <f>'Collection sheet'!CJ81</f>
        <v/>
      </c>
      <c r="D81" s="186" t="str">
        <f>'Collection sheet'!CA81</f>
        <v/>
      </c>
      <c r="E81" s="188" t="str">
        <f>'Collection sheet'!CB81</f>
        <v/>
      </c>
      <c r="F81" s="185" t="str">
        <f>'Collection sheet'!CK81</f>
        <v/>
      </c>
    </row>
    <row r="82" spans="1:6" ht="20.100000000000001" customHeight="1" x14ac:dyDescent="0.2">
      <c r="A82" s="184" t="str">
        <f>IF('Collection sheet'!Q82="","",'Collection sheet'!Q82)</f>
        <v/>
      </c>
      <c r="B82" s="184" t="str">
        <f>IF('Collection sheet'!O82="","",'Collection sheet'!O82)</f>
        <v/>
      </c>
      <c r="C82" s="187" t="str">
        <f>'Collection sheet'!CJ82</f>
        <v/>
      </c>
      <c r="D82" s="186" t="str">
        <f>'Collection sheet'!CA82</f>
        <v/>
      </c>
      <c r="E82" s="188" t="str">
        <f>'Collection sheet'!CB82</f>
        <v/>
      </c>
      <c r="F82" s="185" t="str">
        <f>'Collection sheet'!CK82</f>
        <v/>
      </c>
    </row>
    <row r="83" spans="1:6" ht="20.100000000000001" customHeight="1" x14ac:dyDescent="0.2">
      <c r="A83" s="184" t="str">
        <f>IF('Collection sheet'!Q83="","",'Collection sheet'!Q83)</f>
        <v/>
      </c>
      <c r="B83" s="184" t="str">
        <f>IF('Collection sheet'!O83="","",'Collection sheet'!O83)</f>
        <v/>
      </c>
      <c r="C83" s="187" t="str">
        <f>'Collection sheet'!CJ83</f>
        <v/>
      </c>
      <c r="D83" s="186" t="str">
        <f>'Collection sheet'!CA83</f>
        <v/>
      </c>
      <c r="E83" s="188" t="str">
        <f>'Collection sheet'!CB83</f>
        <v/>
      </c>
      <c r="F83" s="185" t="str">
        <f>'Collection sheet'!CK83</f>
        <v/>
      </c>
    </row>
    <row r="84" spans="1:6" ht="20.100000000000001" customHeight="1" x14ac:dyDescent="0.2">
      <c r="A84" s="184" t="str">
        <f>IF('Collection sheet'!Q84="","",'Collection sheet'!Q84)</f>
        <v/>
      </c>
      <c r="B84" s="184" t="str">
        <f>IF('Collection sheet'!O84="","",'Collection sheet'!O84)</f>
        <v/>
      </c>
      <c r="C84" s="187" t="str">
        <f>'Collection sheet'!CJ84</f>
        <v/>
      </c>
      <c r="D84" s="186" t="str">
        <f>'Collection sheet'!CA84</f>
        <v/>
      </c>
      <c r="E84" s="188" t="str">
        <f>'Collection sheet'!CB84</f>
        <v/>
      </c>
      <c r="F84" s="185" t="str">
        <f>'Collection sheet'!CK84</f>
        <v/>
      </c>
    </row>
    <row r="85" spans="1:6" ht="20.100000000000001" customHeight="1" x14ac:dyDescent="0.2">
      <c r="A85" s="184" t="str">
        <f>IF('Collection sheet'!Q85="","",'Collection sheet'!Q85)</f>
        <v/>
      </c>
      <c r="B85" s="184" t="str">
        <f>IF('Collection sheet'!O85="","",'Collection sheet'!O85)</f>
        <v/>
      </c>
      <c r="C85" s="187" t="str">
        <f>'Collection sheet'!CJ85</f>
        <v/>
      </c>
      <c r="D85" s="186" t="str">
        <f>'Collection sheet'!CA85</f>
        <v/>
      </c>
      <c r="E85" s="188" t="str">
        <f>'Collection sheet'!CB85</f>
        <v/>
      </c>
      <c r="F85" s="185" t="str">
        <f>'Collection sheet'!CK85</f>
        <v/>
      </c>
    </row>
    <row r="86" spans="1:6" ht="20.100000000000001" customHeight="1" x14ac:dyDescent="0.2">
      <c r="A86" s="184" t="str">
        <f>IF('Collection sheet'!Q86="","",'Collection sheet'!Q86)</f>
        <v/>
      </c>
      <c r="B86" s="184" t="str">
        <f>IF('Collection sheet'!O86="","",'Collection sheet'!O86)</f>
        <v/>
      </c>
      <c r="C86" s="187" t="str">
        <f>'Collection sheet'!CJ86</f>
        <v/>
      </c>
      <c r="D86" s="186" t="str">
        <f>'Collection sheet'!CA86</f>
        <v/>
      </c>
      <c r="E86" s="188" t="str">
        <f>'Collection sheet'!CB86</f>
        <v/>
      </c>
      <c r="F86" s="185" t="str">
        <f>'Collection sheet'!CK86</f>
        <v/>
      </c>
    </row>
    <row r="87" spans="1:6" ht="20.100000000000001" customHeight="1" x14ac:dyDescent="0.2">
      <c r="A87" s="184" t="str">
        <f>IF('Collection sheet'!Q87="","",'Collection sheet'!Q87)</f>
        <v/>
      </c>
      <c r="B87" s="184" t="str">
        <f>IF('Collection sheet'!O87="","",'Collection sheet'!O87)</f>
        <v/>
      </c>
      <c r="C87" s="187" t="str">
        <f>'Collection sheet'!CJ87</f>
        <v/>
      </c>
      <c r="D87" s="186" t="str">
        <f>'Collection sheet'!CA87</f>
        <v/>
      </c>
      <c r="E87" s="188" t="str">
        <f>'Collection sheet'!CB87</f>
        <v/>
      </c>
      <c r="F87" s="185" t="str">
        <f>'Collection sheet'!CK87</f>
        <v/>
      </c>
    </row>
    <row r="88" spans="1:6" ht="20.100000000000001" customHeight="1" x14ac:dyDescent="0.2">
      <c r="A88" s="184" t="str">
        <f>IF('Collection sheet'!Q88="","",'Collection sheet'!Q88)</f>
        <v/>
      </c>
      <c r="B88" s="184" t="str">
        <f>IF('Collection sheet'!O88="","",'Collection sheet'!O88)</f>
        <v/>
      </c>
      <c r="C88" s="187" t="str">
        <f>'Collection sheet'!CJ88</f>
        <v/>
      </c>
      <c r="D88" s="186" t="str">
        <f>'Collection sheet'!CA88</f>
        <v/>
      </c>
      <c r="E88" s="188" t="str">
        <f>'Collection sheet'!CB88</f>
        <v/>
      </c>
      <c r="F88" s="185" t="str">
        <f>'Collection sheet'!CK88</f>
        <v/>
      </c>
    </row>
    <row r="89" spans="1:6" ht="20.100000000000001" customHeight="1" x14ac:dyDescent="0.2">
      <c r="A89" s="184" t="str">
        <f>IF('Collection sheet'!Q89="","",'Collection sheet'!Q89)</f>
        <v/>
      </c>
      <c r="B89" s="184" t="str">
        <f>IF('Collection sheet'!O89="","",'Collection sheet'!O89)</f>
        <v/>
      </c>
      <c r="C89" s="187" t="str">
        <f>'Collection sheet'!CJ89</f>
        <v/>
      </c>
      <c r="D89" s="186" t="str">
        <f>'Collection sheet'!CA89</f>
        <v/>
      </c>
      <c r="E89" s="188" t="str">
        <f>'Collection sheet'!CB89</f>
        <v/>
      </c>
      <c r="F89" s="185" t="str">
        <f>'Collection sheet'!CK89</f>
        <v/>
      </c>
    </row>
    <row r="90" spans="1:6" ht="20.100000000000001" customHeight="1" x14ac:dyDescent="0.2">
      <c r="A90" s="184" t="str">
        <f>IF('Collection sheet'!Q90="","",'Collection sheet'!Q90)</f>
        <v/>
      </c>
      <c r="B90" s="184" t="str">
        <f>IF('Collection sheet'!O90="","",'Collection sheet'!O90)</f>
        <v/>
      </c>
      <c r="C90" s="187" t="str">
        <f>'Collection sheet'!CJ90</f>
        <v/>
      </c>
      <c r="D90" s="186" t="str">
        <f>'Collection sheet'!CA90</f>
        <v/>
      </c>
      <c r="E90" s="188" t="str">
        <f>'Collection sheet'!CB90</f>
        <v/>
      </c>
      <c r="F90" s="185" t="str">
        <f>'Collection sheet'!CK90</f>
        <v/>
      </c>
    </row>
    <row r="91" spans="1:6" ht="20.100000000000001" customHeight="1" x14ac:dyDescent="0.2">
      <c r="A91" s="184" t="str">
        <f>IF('Collection sheet'!Q91="","",'Collection sheet'!Q91)</f>
        <v/>
      </c>
      <c r="B91" s="184" t="str">
        <f>IF('Collection sheet'!O91="","",'Collection sheet'!O91)</f>
        <v/>
      </c>
      <c r="C91" s="187" t="str">
        <f>'Collection sheet'!CJ91</f>
        <v/>
      </c>
      <c r="D91" s="186" t="str">
        <f>'Collection sheet'!CA91</f>
        <v/>
      </c>
      <c r="E91" s="188" t="str">
        <f>'Collection sheet'!CB91</f>
        <v/>
      </c>
      <c r="F91" s="185" t="str">
        <f>'Collection sheet'!CK91</f>
        <v/>
      </c>
    </row>
    <row r="92" spans="1:6" ht="20.100000000000001" customHeight="1" x14ac:dyDescent="0.2">
      <c r="A92" s="184" t="str">
        <f>IF('Collection sheet'!Q92="","",'Collection sheet'!Q92)</f>
        <v/>
      </c>
      <c r="B92" s="184" t="str">
        <f>IF('Collection sheet'!O92="","",'Collection sheet'!O92)</f>
        <v/>
      </c>
      <c r="C92" s="187" t="str">
        <f>'Collection sheet'!CJ92</f>
        <v/>
      </c>
      <c r="D92" s="186" t="str">
        <f>'Collection sheet'!CA92</f>
        <v/>
      </c>
      <c r="E92" s="188" t="str">
        <f>'Collection sheet'!CB92</f>
        <v/>
      </c>
      <c r="F92" s="185" t="str">
        <f>'Collection sheet'!CK92</f>
        <v/>
      </c>
    </row>
    <row r="93" spans="1:6" ht="20.100000000000001" customHeight="1" x14ac:dyDescent="0.2">
      <c r="A93" s="184" t="str">
        <f>IF('Collection sheet'!Q93="","",'Collection sheet'!Q93)</f>
        <v/>
      </c>
      <c r="B93" s="184" t="str">
        <f>IF('Collection sheet'!O93="","",'Collection sheet'!O93)</f>
        <v/>
      </c>
      <c r="C93" s="187" t="str">
        <f>'Collection sheet'!CJ93</f>
        <v/>
      </c>
      <c r="D93" s="186" t="str">
        <f>'Collection sheet'!CA93</f>
        <v/>
      </c>
      <c r="E93" s="188" t="str">
        <f>'Collection sheet'!CB93</f>
        <v/>
      </c>
      <c r="F93" s="185" t="str">
        <f>'Collection sheet'!CK93</f>
        <v/>
      </c>
    </row>
    <row r="94" spans="1:6" ht="20.100000000000001" customHeight="1" x14ac:dyDescent="0.2">
      <c r="A94" s="184" t="str">
        <f>IF('Collection sheet'!Q94="","",'Collection sheet'!Q94)</f>
        <v/>
      </c>
      <c r="B94" s="184" t="str">
        <f>IF('Collection sheet'!O94="","",'Collection sheet'!O94)</f>
        <v/>
      </c>
      <c r="C94" s="187" t="str">
        <f>'Collection sheet'!CJ94</f>
        <v/>
      </c>
      <c r="D94" s="186" t="str">
        <f>'Collection sheet'!CA94</f>
        <v/>
      </c>
      <c r="E94" s="188" t="str">
        <f>'Collection sheet'!CB94</f>
        <v/>
      </c>
      <c r="F94" s="185" t="str">
        <f>'Collection sheet'!CK94</f>
        <v/>
      </c>
    </row>
    <row r="95" spans="1:6" ht="20.100000000000001" customHeight="1" x14ac:dyDescent="0.2">
      <c r="A95" s="184" t="str">
        <f>IF('Collection sheet'!Q95="","",'Collection sheet'!Q95)</f>
        <v/>
      </c>
      <c r="B95" s="184" t="str">
        <f>IF('Collection sheet'!O95="","",'Collection sheet'!O95)</f>
        <v/>
      </c>
      <c r="C95" s="187" t="str">
        <f>'Collection sheet'!CJ95</f>
        <v/>
      </c>
      <c r="D95" s="186" t="str">
        <f>'Collection sheet'!CA95</f>
        <v/>
      </c>
      <c r="E95" s="188" t="str">
        <f>'Collection sheet'!CB95</f>
        <v/>
      </c>
      <c r="F95" s="185" t="str">
        <f>'Collection sheet'!CK95</f>
        <v/>
      </c>
    </row>
    <row r="96" spans="1:6" ht="20.100000000000001" customHeight="1" x14ac:dyDescent="0.2">
      <c r="A96" s="184" t="str">
        <f>IF('Collection sheet'!Q96="","",'Collection sheet'!Q96)</f>
        <v/>
      </c>
      <c r="B96" s="184" t="str">
        <f>IF('Collection sheet'!O96="","",'Collection sheet'!O96)</f>
        <v/>
      </c>
      <c r="C96" s="187" t="str">
        <f>'Collection sheet'!CJ96</f>
        <v/>
      </c>
      <c r="D96" s="186" t="str">
        <f>'Collection sheet'!CA96</f>
        <v/>
      </c>
      <c r="E96" s="188" t="str">
        <f>'Collection sheet'!CB96</f>
        <v/>
      </c>
      <c r="F96" s="185" t="str">
        <f>'Collection sheet'!CK96</f>
        <v/>
      </c>
    </row>
    <row r="97" spans="1:6" ht="20.100000000000001" customHeight="1" x14ac:dyDescent="0.2">
      <c r="A97" s="184" t="str">
        <f>IF('Collection sheet'!Q97="","",'Collection sheet'!Q97)</f>
        <v/>
      </c>
      <c r="B97" s="184" t="str">
        <f>IF('Collection sheet'!O97="","",'Collection sheet'!O97)</f>
        <v/>
      </c>
      <c r="C97" s="187" t="str">
        <f>'Collection sheet'!CJ97</f>
        <v/>
      </c>
      <c r="D97" s="186" t="str">
        <f>'Collection sheet'!CA97</f>
        <v/>
      </c>
      <c r="E97" s="188" t="str">
        <f>'Collection sheet'!CB97</f>
        <v/>
      </c>
      <c r="F97" s="185" t="str">
        <f>'Collection sheet'!CK97</f>
        <v/>
      </c>
    </row>
    <row r="98" spans="1:6" ht="20.100000000000001" customHeight="1" x14ac:dyDescent="0.2">
      <c r="A98" s="184" t="str">
        <f>IF('Collection sheet'!Q98="","",'Collection sheet'!Q98)</f>
        <v/>
      </c>
      <c r="B98" s="184" t="str">
        <f>IF('Collection sheet'!O98="","",'Collection sheet'!O98)</f>
        <v/>
      </c>
      <c r="C98" s="187" t="str">
        <f>'Collection sheet'!CJ98</f>
        <v/>
      </c>
      <c r="D98" s="186" t="str">
        <f>'Collection sheet'!CA98</f>
        <v/>
      </c>
      <c r="E98" s="188" t="str">
        <f>'Collection sheet'!CB98</f>
        <v/>
      </c>
      <c r="F98" s="185" t="str">
        <f>'Collection sheet'!CK98</f>
        <v/>
      </c>
    </row>
    <row r="99" spans="1:6" ht="20.100000000000001" customHeight="1" x14ac:dyDescent="0.2">
      <c r="A99" s="184" t="str">
        <f>IF('Collection sheet'!Q99="","",'Collection sheet'!Q99)</f>
        <v/>
      </c>
      <c r="B99" s="184" t="str">
        <f>IF('Collection sheet'!O99="","",'Collection sheet'!O99)</f>
        <v/>
      </c>
      <c r="C99" s="187" t="str">
        <f>'Collection sheet'!CJ99</f>
        <v/>
      </c>
      <c r="D99" s="186" t="str">
        <f>'Collection sheet'!CA99</f>
        <v/>
      </c>
      <c r="E99" s="188" t="str">
        <f>'Collection sheet'!CB99</f>
        <v/>
      </c>
      <c r="F99" s="185" t="str">
        <f>'Collection sheet'!CK99</f>
        <v/>
      </c>
    </row>
    <row r="100" spans="1:6" ht="20.100000000000001" customHeight="1" x14ac:dyDescent="0.2">
      <c r="A100" s="184" t="str">
        <f>IF('Collection sheet'!Q100="","",'Collection sheet'!Q100)</f>
        <v/>
      </c>
      <c r="B100" s="184" t="str">
        <f>IF('Collection sheet'!O100="","",'Collection sheet'!O100)</f>
        <v/>
      </c>
      <c r="C100" s="187" t="str">
        <f>'Collection sheet'!CJ100</f>
        <v/>
      </c>
      <c r="D100" s="186" t="str">
        <f>'Collection sheet'!CA100</f>
        <v/>
      </c>
      <c r="E100" s="188" t="str">
        <f>'Collection sheet'!CB100</f>
        <v/>
      </c>
      <c r="F100" s="185" t="str">
        <f>'Collection sheet'!CK100</f>
        <v/>
      </c>
    </row>
  </sheetData>
  <autoFilter ref="A1:F1" xr:uid="{7321A8C8-093B-475F-BE34-0AEA25AF704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C90E-300C-426F-BD8B-A7DBE2561603}">
  <sheetPr>
    <tabColor rgb="FFFFFF00"/>
  </sheetPr>
  <dimension ref="A1:H100"/>
  <sheetViews>
    <sheetView workbookViewId="0"/>
  </sheetViews>
  <sheetFormatPr defaultRowHeight="14.25" x14ac:dyDescent="0.2"/>
  <cols>
    <col min="1" max="1" width="14.125" style="184" bestFit="1" customWidth="1"/>
    <col min="2" max="2" width="15.375" style="184" bestFit="1" customWidth="1"/>
    <col min="3" max="3" width="10.75" style="187" bestFit="1" customWidth="1"/>
    <col min="4" max="4" width="9" style="186"/>
    <col min="5" max="5" width="9" style="188"/>
    <col min="6" max="6" width="14.75" style="184" bestFit="1" customWidth="1"/>
    <col min="7" max="16384" width="9" style="184"/>
  </cols>
  <sheetData>
    <row r="1" spans="1:8" s="183" customFormat="1" ht="111.75" customHeight="1" x14ac:dyDescent="0.2">
      <c r="A1" s="183" t="str">
        <f>'Collection sheet'!Q1</f>
        <v>Job function (SEG)</v>
      </c>
      <c r="B1" s="183" t="str">
        <f>'Collection sheet'!O1</f>
        <v>Type of Measurement</v>
      </c>
      <c r="C1" s="190" t="str">
        <f>'Collection sheet'!CN1</f>
        <v>Concentration respirable tridymite (mg/m3)</v>
      </c>
      <c r="D1" s="191" t="str">
        <f>'Collection sheet'!R1</f>
        <v>Worker ID</v>
      </c>
      <c r="E1" s="192" t="str">
        <f>'Collection sheet'!I1</f>
        <v>Date</v>
      </c>
      <c r="F1" s="189" t="str">
        <f>'Collection sheet'!CO1</f>
        <v>Tridymite above (TRUE) OR below (FALSE) the limit of detection</v>
      </c>
      <c r="H1" s="214" t="s">
        <v>317</v>
      </c>
    </row>
    <row r="2" spans="1:8" ht="20.100000000000001" customHeight="1" x14ac:dyDescent="0.2">
      <c r="A2" s="184" t="str">
        <f>IF('Collection sheet'!Q2="","",'Collection sheet'!Q2)</f>
        <v/>
      </c>
      <c r="B2" s="184" t="str">
        <f>IF('Collection sheet'!O2="","",'Collection sheet'!O2)</f>
        <v/>
      </c>
      <c r="C2" s="187" t="str">
        <f>'Collection sheet'!CN2</f>
        <v/>
      </c>
      <c r="D2" s="186" t="str">
        <f>'Collection sheet'!CA2</f>
        <v/>
      </c>
      <c r="E2" s="188" t="str">
        <f>'Collection sheet'!CB2</f>
        <v/>
      </c>
      <c r="F2" s="185" t="str">
        <f>'Collection sheet'!CO2</f>
        <v/>
      </c>
    </row>
    <row r="3" spans="1:8" ht="20.100000000000001" customHeight="1" x14ac:dyDescent="0.2">
      <c r="A3" s="184" t="str">
        <f>IF('Collection sheet'!Q3="","",'Collection sheet'!Q3)</f>
        <v/>
      </c>
      <c r="B3" s="184" t="str">
        <f>IF('Collection sheet'!O3="","",'Collection sheet'!O3)</f>
        <v/>
      </c>
      <c r="C3" s="187" t="str">
        <f>'Collection sheet'!CN3</f>
        <v/>
      </c>
      <c r="D3" s="186" t="str">
        <f>'Collection sheet'!CA3</f>
        <v/>
      </c>
      <c r="E3" s="188" t="str">
        <f>'Collection sheet'!CB3</f>
        <v/>
      </c>
      <c r="F3" s="185" t="str">
        <f>'Collection sheet'!CO3</f>
        <v/>
      </c>
    </row>
    <row r="4" spans="1:8" ht="20.100000000000001" customHeight="1" x14ac:dyDescent="0.2">
      <c r="A4" s="184" t="str">
        <f>IF('Collection sheet'!Q4="","",'Collection sheet'!Q4)</f>
        <v/>
      </c>
      <c r="B4" s="184" t="str">
        <f>IF('Collection sheet'!O4="","",'Collection sheet'!O4)</f>
        <v/>
      </c>
      <c r="C4" s="187" t="str">
        <f>'Collection sheet'!CN4</f>
        <v/>
      </c>
      <c r="D4" s="186" t="str">
        <f>'Collection sheet'!CA4</f>
        <v/>
      </c>
      <c r="E4" s="188" t="str">
        <f>'Collection sheet'!CB4</f>
        <v/>
      </c>
      <c r="F4" s="185" t="str">
        <f>'Collection sheet'!CO4</f>
        <v/>
      </c>
    </row>
    <row r="5" spans="1:8" ht="20.100000000000001" customHeight="1" x14ac:dyDescent="0.2">
      <c r="A5" s="184" t="str">
        <f>IF('Collection sheet'!Q5="","",'Collection sheet'!Q5)</f>
        <v/>
      </c>
      <c r="B5" s="184" t="str">
        <f>IF('Collection sheet'!O5="","",'Collection sheet'!O5)</f>
        <v/>
      </c>
      <c r="C5" s="187" t="str">
        <f>'Collection sheet'!CN5</f>
        <v/>
      </c>
      <c r="D5" s="186" t="str">
        <f>'Collection sheet'!CA5</f>
        <v/>
      </c>
      <c r="E5" s="188" t="str">
        <f>'Collection sheet'!CB5</f>
        <v/>
      </c>
      <c r="F5" s="185" t="str">
        <f>'Collection sheet'!CO5</f>
        <v/>
      </c>
    </row>
    <row r="6" spans="1:8" ht="20.100000000000001" customHeight="1" x14ac:dyDescent="0.2">
      <c r="A6" s="184" t="str">
        <f>IF('Collection sheet'!Q6="","",'Collection sheet'!Q6)</f>
        <v/>
      </c>
      <c r="B6" s="184" t="str">
        <f>IF('Collection sheet'!O6="","",'Collection sheet'!O6)</f>
        <v/>
      </c>
      <c r="C6" s="187" t="str">
        <f>'Collection sheet'!CN6</f>
        <v/>
      </c>
      <c r="D6" s="186" t="str">
        <f>'Collection sheet'!CA6</f>
        <v/>
      </c>
      <c r="E6" s="188" t="str">
        <f>'Collection sheet'!CB6</f>
        <v/>
      </c>
      <c r="F6" s="185" t="str">
        <f>'Collection sheet'!CO6</f>
        <v/>
      </c>
    </row>
    <row r="7" spans="1:8" ht="20.100000000000001" customHeight="1" x14ac:dyDescent="0.2">
      <c r="A7" s="184" t="str">
        <f>IF('Collection sheet'!Q7="","",'Collection sheet'!Q7)</f>
        <v/>
      </c>
      <c r="B7" s="184" t="str">
        <f>IF('Collection sheet'!O7="","",'Collection sheet'!O7)</f>
        <v/>
      </c>
      <c r="C7" s="187" t="str">
        <f>'Collection sheet'!CN7</f>
        <v/>
      </c>
      <c r="D7" s="186" t="str">
        <f>'Collection sheet'!CA7</f>
        <v/>
      </c>
      <c r="E7" s="188" t="str">
        <f>'Collection sheet'!CB7</f>
        <v/>
      </c>
      <c r="F7" s="185" t="str">
        <f>'Collection sheet'!CO7</f>
        <v/>
      </c>
    </row>
    <row r="8" spans="1:8" ht="20.100000000000001" customHeight="1" x14ac:dyDescent="0.2">
      <c r="A8" s="184" t="str">
        <f>IF('Collection sheet'!Q8="","",'Collection sheet'!Q8)</f>
        <v/>
      </c>
      <c r="B8" s="184" t="str">
        <f>IF('Collection sheet'!O8="","",'Collection sheet'!O8)</f>
        <v/>
      </c>
      <c r="C8" s="187" t="str">
        <f>'Collection sheet'!CN8</f>
        <v/>
      </c>
      <c r="D8" s="186" t="str">
        <f>'Collection sheet'!CA8</f>
        <v/>
      </c>
      <c r="E8" s="188" t="str">
        <f>'Collection sheet'!CB8</f>
        <v/>
      </c>
      <c r="F8" s="185" t="str">
        <f>'Collection sheet'!CO8</f>
        <v/>
      </c>
    </row>
    <row r="9" spans="1:8" ht="20.100000000000001" customHeight="1" x14ac:dyDescent="0.2">
      <c r="A9" s="184" t="str">
        <f>IF('Collection sheet'!Q9="","",'Collection sheet'!Q9)</f>
        <v/>
      </c>
      <c r="B9" s="184" t="str">
        <f>IF('Collection sheet'!O9="","",'Collection sheet'!O9)</f>
        <v/>
      </c>
      <c r="C9" s="187" t="str">
        <f>'Collection sheet'!CN9</f>
        <v/>
      </c>
      <c r="D9" s="186" t="str">
        <f>'Collection sheet'!CA9</f>
        <v/>
      </c>
      <c r="E9" s="188" t="str">
        <f>'Collection sheet'!CB9</f>
        <v/>
      </c>
      <c r="F9" s="185" t="str">
        <f>'Collection sheet'!CO9</f>
        <v/>
      </c>
    </row>
    <row r="10" spans="1:8" ht="20.100000000000001" customHeight="1" x14ac:dyDescent="0.2">
      <c r="A10" s="184" t="str">
        <f>IF('Collection sheet'!Q10="","",'Collection sheet'!Q10)</f>
        <v/>
      </c>
      <c r="B10" s="184" t="str">
        <f>IF('Collection sheet'!O10="","",'Collection sheet'!O10)</f>
        <v/>
      </c>
      <c r="C10" s="187" t="str">
        <f>'Collection sheet'!CN10</f>
        <v/>
      </c>
      <c r="D10" s="186" t="str">
        <f>'Collection sheet'!CA10</f>
        <v/>
      </c>
      <c r="E10" s="188" t="str">
        <f>'Collection sheet'!CB10</f>
        <v/>
      </c>
      <c r="F10" s="185" t="str">
        <f>'Collection sheet'!CO10</f>
        <v/>
      </c>
    </row>
    <row r="11" spans="1:8" ht="20.100000000000001" customHeight="1" x14ac:dyDescent="0.2">
      <c r="A11" s="184" t="str">
        <f>IF('Collection sheet'!Q11="","",'Collection sheet'!Q11)</f>
        <v/>
      </c>
      <c r="B11" s="184" t="str">
        <f>IF('Collection sheet'!O11="","",'Collection sheet'!O11)</f>
        <v/>
      </c>
      <c r="C11" s="187" t="str">
        <f>'Collection sheet'!CN11</f>
        <v/>
      </c>
      <c r="D11" s="186" t="str">
        <f>'Collection sheet'!CA11</f>
        <v/>
      </c>
      <c r="E11" s="188" t="str">
        <f>'Collection sheet'!CB11</f>
        <v/>
      </c>
      <c r="F11" s="185" t="str">
        <f>'Collection sheet'!CO11</f>
        <v/>
      </c>
    </row>
    <row r="12" spans="1:8" ht="20.100000000000001" customHeight="1" x14ac:dyDescent="0.2">
      <c r="A12" s="184" t="str">
        <f>IF('Collection sheet'!Q12="","",'Collection sheet'!Q12)</f>
        <v/>
      </c>
      <c r="B12" s="184" t="str">
        <f>IF('Collection sheet'!O12="","",'Collection sheet'!O12)</f>
        <v/>
      </c>
      <c r="C12" s="187" t="str">
        <f>'Collection sheet'!CN12</f>
        <v/>
      </c>
      <c r="D12" s="186" t="str">
        <f>'Collection sheet'!CA12</f>
        <v/>
      </c>
      <c r="E12" s="188" t="str">
        <f>'Collection sheet'!CB12</f>
        <v/>
      </c>
      <c r="F12" s="185" t="str">
        <f>'Collection sheet'!CO12</f>
        <v/>
      </c>
    </row>
    <row r="13" spans="1:8" ht="20.100000000000001" customHeight="1" x14ac:dyDescent="0.2">
      <c r="A13" s="184" t="str">
        <f>IF('Collection sheet'!Q13="","",'Collection sheet'!Q13)</f>
        <v/>
      </c>
      <c r="B13" s="184" t="str">
        <f>IF('Collection sheet'!O13="","",'Collection sheet'!O13)</f>
        <v/>
      </c>
      <c r="C13" s="187" t="str">
        <f>'Collection sheet'!CN13</f>
        <v/>
      </c>
      <c r="D13" s="186" t="str">
        <f>'Collection sheet'!CA13</f>
        <v/>
      </c>
      <c r="E13" s="188" t="str">
        <f>'Collection sheet'!CB13</f>
        <v/>
      </c>
      <c r="F13" s="185" t="str">
        <f>'Collection sheet'!CO13</f>
        <v/>
      </c>
    </row>
    <row r="14" spans="1:8" ht="20.100000000000001" customHeight="1" x14ac:dyDescent="0.2">
      <c r="A14" s="184" t="str">
        <f>IF('Collection sheet'!Q14="","",'Collection sheet'!Q14)</f>
        <v/>
      </c>
      <c r="B14" s="184" t="str">
        <f>IF('Collection sheet'!O14="","",'Collection sheet'!O14)</f>
        <v/>
      </c>
      <c r="C14" s="187" t="str">
        <f>'Collection sheet'!CN14</f>
        <v/>
      </c>
      <c r="D14" s="186" t="str">
        <f>'Collection sheet'!CA14</f>
        <v/>
      </c>
      <c r="E14" s="188" t="str">
        <f>'Collection sheet'!CB14</f>
        <v/>
      </c>
      <c r="F14" s="185" t="str">
        <f>'Collection sheet'!CO14</f>
        <v/>
      </c>
    </row>
    <row r="15" spans="1:8" ht="20.100000000000001" customHeight="1" x14ac:dyDescent="0.2">
      <c r="A15" s="184" t="str">
        <f>IF('Collection sheet'!Q15="","",'Collection sheet'!Q15)</f>
        <v/>
      </c>
      <c r="B15" s="184" t="str">
        <f>IF('Collection sheet'!O15="","",'Collection sheet'!O15)</f>
        <v/>
      </c>
      <c r="C15" s="187" t="str">
        <f>'Collection sheet'!CN15</f>
        <v/>
      </c>
      <c r="D15" s="186" t="str">
        <f>'Collection sheet'!CA15</f>
        <v/>
      </c>
      <c r="E15" s="188" t="str">
        <f>'Collection sheet'!CB15</f>
        <v/>
      </c>
      <c r="F15" s="185" t="str">
        <f>'Collection sheet'!CO15</f>
        <v/>
      </c>
    </row>
    <row r="16" spans="1:8" ht="20.100000000000001" customHeight="1" x14ac:dyDescent="0.2">
      <c r="A16" s="184" t="str">
        <f>IF('Collection sheet'!Q16="","",'Collection sheet'!Q16)</f>
        <v/>
      </c>
      <c r="B16" s="184" t="str">
        <f>IF('Collection sheet'!O16="","",'Collection sheet'!O16)</f>
        <v/>
      </c>
      <c r="C16" s="187" t="str">
        <f>'Collection sheet'!CN16</f>
        <v/>
      </c>
      <c r="D16" s="186" t="str">
        <f>'Collection sheet'!CA16</f>
        <v/>
      </c>
      <c r="E16" s="188" t="str">
        <f>'Collection sheet'!CB16</f>
        <v/>
      </c>
      <c r="F16" s="185" t="str">
        <f>'Collection sheet'!CO16</f>
        <v/>
      </c>
    </row>
    <row r="17" spans="1:6" ht="20.100000000000001" customHeight="1" x14ac:dyDescent="0.2">
      <c r="A17" s="184" t="str">
        <f>IF('Collection sheet'!Q17="","",'Collection sheet'!Q17)</f>
        <v/>
      </c>
      <c r="B17" s="184" t="str">
        <f>IF('Collection sheet'!O17="","",'Collection sheet'!O17)</f>
        <v/>
      </c>
      <c r="C17" s="187" t="str">
        <f>'Collection sheet'!CN17</f>
        <v/>
      </c>
      <c r="D17" s="186" t="str">
        <f>'Collection sheet'!CA17</f>
        <v/>
      </c>
      <c r="E17" s="188" t="str">
        <f>'Collection sheet'!CB17</f>
        <v/>
      </c>
      <c r="F17" s="185" t="str">
        <f>'Collection sheet'!CO17</f>
        <v/>
      </c>
    </row>
    <row r="18" spans="1:6" ht="20.100000000000001" customHeight="1" x14ac:dyDescent="0.2">
      <c r="A18" s="184" t="str">
        <f>IF('Collection sheet'!Q18="","",'Collection sheet'!Q18)</f>
        <v/>
      </c>
      <c r="B18" s="184" t="str">
        <f>IF('Collection sheet'!O18="","",'Collection sheet'!O18)</f>
        <v/>
      </c>
      <c r="C18" s="187" t="str">
        <f>'Collection sheet'!CN18</f>
        <v/>
      </c>
      <c r="D18" s="186" t="str">
        <f>'Collection sheet'!CA18</f>
        <v/>
      </c>
      <c r="E18" s="188" t="str">
        <f>'Collection sheet'!CB18</f>
        <v/>
      </c>
      <c r="F18" s="185" t="str">
        <f>'Collection sheet'!CO18</f>
        <v/>
      </c>
    </row>
    <row r="19" spans="1:6" ht="20.100000000000001" customHeight="1" x14ac:dyDescent="0.2">
      <c r="A19" s="184" t="str">
        <f>IF('Collection sheet'!Q19="","",'Collection sheet'!Q19)</f>
        <v/>
      </c>
      <c r="B19" s="184" t="str">
        <f>IF('Collection sheet'!O19="","",'Collection sheet'!O19)</f>
        <v/>
      </c>
      <c r="C19" s="187" t="str">
        <f>'Collection sheet'!CN19</f>
        <v/>
      </c>
      <c r="D19" s="186" t="str">
        <f>'Collection sheet'!CA19</f>
        <v/>
      </c>
      <c r="E19" s="188" t="str">
        <f>'Collection sheet'!CB19</f>
        <v/>
      </c>
      <c r="F19" s="185" t="str">
        <f>'Collection sheet'!CO19</f>
        <v/>
      </c>
    </row>
    <row r="20" spans="1:6" ht="20.100000000000001" customHeight="1" x14ac:dyDescent="0.2">
      <c r="A20" s="184" t="str">
        <f>IF('Collection sheet'!Q20="","",'Collection sheet'!Q20)</f>
        <v/>
      </c>
      <c r="B20" s="184" t="str">
        <f>IF('Collection sheet'!O20="","",'Collection sheet'!O20)</f>
        <v/>
      </c>
      <c r="C20" s="187" t="str">
        <f>'Collection sheet'!CN20</f>
        <v/>
      </c>
      <c r="D20" s="186" t="str">
        <f>'Collection sheet'!CA20</f>
        <v/>
      </c>
      <c r="E20" s="188" t="str">
        <f>'Collection sheet'!CB20</f>
        <v/>
      </c>
      <c r="F20" s="185" t="str">
        <f>'Collection sheet'!CO20</f>
        <v/>
      </c>
    </row>
    <row r="21" spans="1:6" ht="20.100000000000001" customHeight="1" x14ac:dyDescent="0.2">
      <c r="A21" s="184" t="str">
        <f>IF('Collection sheet'!Q21="","",'Collection sheet'!Q21)</f>
        <v/>
      </c>
      <c r="B21" s="184" t="str">
        <f>IF('Collection sheet'!O21="","",'Collection sheet'!O21)</f>
        <v/>
      </c>
      <c r="C21" s="187" t="str">
        <f>'Collection sheet'!CN21</f>
        <v/>
      </c>
      <c r="D21" s="186" t="str">
        <f>'Collection sheet'!CA21</f>
        <v/>
      </c>
      <c r="E21" s="188" t="str">
        <f>'Collection sheet'!CB21</f>
        <v/>
      </c>
      <c r="F21" s="185" t="str">
        <f>'Collection sheet'!CO21</f>
        <v/>
      </c>
    </row>
    <row r="22" spans="1:6" ht="20.100000000000001" customHeight="1" x14ac:dyDescent="0.2">
      <c r="A22" s="184" t="str">
        <f>IF('Collection sheet'!Q22="","",'Collection sheet'!Q22)</f>
        <v/>
      </c>
      <c r="B22" s="184" t="str">
        <f>IF('Collection sheet'!O22="","",'Collection sheet'!O22)</f>
        <v/>
      </c>
      <c r="C22" s="187" t="str">
        <f>'Collection sheet'!CN22</f>
        <v/>
      </c>
      <c r="D22" s="186" t="str">
        <f>'Collection sheet'!CA22</f>
        <v/>
      </c>
      <c r="E22" s="188" t="str">
        <f>'Collection sheet'!CB22</f>
        <v/>
      </c>
      <c r="F22" s="185" t="str">
        <f>'Collection sheet'!CO22</f>
        <v/>
      </c>
    </row>
    <row r="23" spans="1:6" ht="20.100000000000001" customHeight="1" x14ac:dyDescent="0.2">
      <c r="A23" s="184" t="str">
        <f>IF('Collection sheet'!Q23="","",'Collection sheet'!Q23)</f>
        <v/>
      </c>
      <c r="B23" s="184" t="str">
        <f>IF('Collection sheet'!O23="","",'Collection sheet'!O23)</f>
        <v/>
      </c>
      <c r="C23" s="187" t="str">
        <f>'Collection sheet'!CN23</f>
        <v/>
      </c>
      <c r="D23" s="186" t="str">
        <f>'Collection sheet'!CA23</f>
        <v/>
      </c>
      <c r="E23" s="188" t="str">
        <f>'Collection sheet'!CB23</f>
        <v/>
      </c>
      <c r="F23" s="185" t="str">
        <f>'Collection sheet'!CO23</f>
        <v/>
      </c>
    </row>
    <row r="24" spans="1:6" ht="20.100000000000001" customHeight="1" x14ac:dyDescent="0.2">
      <c r="A24" s="184" t="str">
        <f>IF('Collection sheet'!Q24="","",'Collection sheet'!Q24)</f>
        <v/>
      </c>
      <c r="B24" s="184" t="str">
        <f>IF('Collection sheet'!O24="","",'Collection sheet'!O24)</f>
        <v/>
      </c>
      <c r="C24" s="187" t="str">
        <f>'Collection sheet'!CN24</f>
        <v/>
      </c>
      <c r="D24" s="186" t="str">
        <f>'Collection sheet'!CA24</f>
        <v/>
      </c>
      <c r="E24" s="188" t="str">
        <f>'Collection sheet'!CB24</f>
        <v/>
      </c>
      <c r="F24" s="185" t="str">
        <f>'Collection sheet'!CO24</f>
        <v/>
      </c>
    </row>
    <row r="25" spans="1:6" ht="20.100000000000001" customHeight="1" x14ac:dyDescent="0.2">
      <c r="A25" s="184" t="str">
        <f>IF('Collection sheet'!Q25="","",'Collection sheet'!Q25)</f>
        <v/>
      </c>
      <c r="B25" s="184" t="str">
        <f>IF('Collection sheet'!O25="","",'Collection sheet'!O25)</f>
        <v/>
      </c>
      <c r="C25" s="187" t="str">
        <f>'Collection sheet'!CN25</f>
        <v/>
      </c>
      <c r="D25" s="186" t="str">
        <f>'Collection sheet'!CA25</f>
        <v/>
      </c>
      <c r="E25" s="188" t="str">
        <f>'Collection sheet'!CB25</f>
        <v/>
      </c>
      <c r="F25" s="185" t="str">
        <f>'Collection sheet'!CO25</f>
        <v/>
      </c>
    </row>
    <row r="26" spans="1:6" ht="20.100000000000001" customHeight="1" x14ac:dyDescent="0.2">
      <c r="A26" s="184" t="str">
        <f>IF('Collection sheet'!Q26="","",'Collection sheet'!Q26)</f>
        <v/>
      </c>
      <c r="B26" s="184" t="str">
        <f>IF('Collection sheet'!O26="","",'Collection sheet'!O26)</f>
        <v/>
      </c>
      <c r="C26" s="187" t="str">
        <f>'Collection sheet'!CN26</f>
        <v/>
      </c>
      <c r="D26" s="186" t="str">
        <f>'Collection sheet'!CA26</f>
        <v/>
      </c>
      <c r="E26" s="188" t="str">
        <f>'Collection sheet'!CB26</f>
        <v/>
      </c>
      <c r="F26" s="185" t="str">
        <f>'Collection sheet'!CO26</f>
        <v/>
      </c>
    </row>
    <row r="27" spans="1:6" ht="20.100000000000001" customHeight="1" x14ac:dyDescent="0.2">
      <c r="A27" s="184" t="str">
        <f>IF('Collection sheet'!Q27="","",'Collection sheet'!Q27)</f>
        <v/>
      </c>
      <c r="B27" s="184" t="str">
        <f>IF('Collection sheet'!O27="","",'Collection sheet'!O27)</f>
        <v/>
      </c>
      <c r="C27" s="187" t="str">
        <f>'Collection sheet'!CN27</f>
        <v/>
      </c>
      <c r="D27" s="186" t="str">
        <f>'Collection sheet'!CA27</f>
        <v/>
      </c>
      <c r="E27" s="188" t="str">
        <f>'Collection sheet'!CB27</f>
        <v/>
      </c>
      <c r="F27" s="185" t="str">
        <f>'Collection sheet'!CO27</f>
        <v/>
      </c>
    </row>
    <row r="28" spans="1:6" ht="20.100000000000001" customHeight="1" x14ac:dyDescent="0.2">
      <c r="A28" s="184" t="str">
        <f>IF('Collection sheet'!Q28="","",'Collection sheet'!Q28)</f>
        <v/>
      </c>
      <c r="B28" s="184" t="str">
        <f>IF('Collection sheet'!O28="","",'Collection sheet'!O28)</f>
        <v/>
      </c>
      <c r="C28" s="187" t="str">
        <f>'Collection sheet'!CN28</f>
        <v/>
      </c>
      <c r="D28" s="186" t="str">
        <f>'Collection sheet'!CA28</f>
        <v/>
      </c>
      <c r="E28" s="188" t="str">
        <f>'Collection sheet'!CB28</f>
        <v/>
      </c>
      <c r="F28" s="185" t="str">
        <f>'Collection sheet'!CO28</f>
        <v/>
      </c>
    </row>
    <row r="29" spans="1:6" ht="20.100000000000001" customHeight="1" x14ac:dyDescent="0.2">
      <c r="A29" s="184" t="str">
        <f>IF('Collection sheet'!Q29="","",'Collection sheet'!Q29)</f>
        <v/>
      </c>
      <c r="B29" s="184" t="str">
        <f>IF('Collection sheet'!O29="","",'Collection sheet'!O29)</f>
        <v/>
      </c>
      <c r="C29" s="187" t="str">
        <f>'Collection sheet'!CN29</f>
        <v/>
      </c>
      <c r="D29" s="186" t="str">
        <f>'Collection sheet'!CA29</f>
        <v/>
      </c>
      <c r="E29" s="188" t="str">
        <f>'Collection sheet'!CB29</f>
        <v/>
      </c>
      <c r="F29" s="185" t="str">
        <f>'Collection sheet'!CO29</f>
        <v/>
      </c>
    </row>
    <row r="30" spans="1:6" ht="20.100000000000001" customHeight="1" x14ac:dyDescent="0.2">
      <c r="A30" s="184" t="str">
        <f>IF('Collection sheet'!Q30="","",'Collection sheet'!Q30)</f>
        <v/>
      </c>
      <c r="B30" s="184" t="str">
        <f>IF('Collection sheet'!O30="","",'Collection sheet'!O30)</f>
        <v/>
      </c>
      <c r="C30" s="187" t="str">
        <f>'Collection sheet'!CN30</f>
        <v/>
      </c>
      <c r="D30" s="186" t="str">
        <f>'Collection sheet'!CA30</f>
        <v/>
      </c>
      <c r="E30" s="188" t="str">
        <f>'Collection sheet'!CB30</f>
        <v/>
      </c>
      <c r="F30" s="185" t="str">
        <f>'Collection sheet'!CO30</f>
        <v/>
      </c>
    </row>
    <row r="31" spans="1:6" ht="20.100000000000001" customHeight="1" x14ac:dyDescent="0.2">
      <c r="A31" s="184" t="str">
        <f>IF('Collection sheet'!Q31="","",'Collection sheet'!Q31)</f>
        <v/>
      </c>
      <c r="B31" s="184" t="str">
        <f>IF('Collection sheet'!O31="","",'Collection sheet'!O31)</f>
        <v/>
      </c>
      <c r="C31" s="187" t="str">
        <f>'Collection sheet'!CN31</f>
        <v/>
      </c>
      <c r="D31" s="186" t="str">
        <f>'Collection sheet'!CA31</f>
        <v/>
      </c>
      <c r="E31" s="188" t="str">
        <f>'Collection sheet'!CB31</f>
        <v/>
      </c>
      <c r="F31" s="185" t="str">
        <f>'Collection sheet'!CO31</f>
        <v/>
      </c>
    </row>
    <row r="32" spans="1:6" ht="20.100000000000001" customHeight="1" x14ac:dyDescent="0.2">
      <c r="A32" s="184" t="str">
        <f>IF('Collection sheet'!Q32="","",'Collection sheet'!Q32)</f>
        <v/>
      </c>
      <c r="B32" s="184" t="str">
        <f>IF('Collection sheet'!O32="","",'Collection sheet'!O32)</f>
        <v/>
      </c>
      <c r="C32" s="187" t="str">
        <f>'Collection sheet'!CN32</f>
        <v/>
      </c>
      <c r="D32" s="186" t="str">
        <f>'Collection sheet'!CA32</f>
        <v/>
      </c>
      <c r="E32" s="188" t="str">
        <f>'Collection sheet'!CB32</f>
        <v/>
      </c>
      <c r="F32" s="185" t="str">
        <f>'Collection sheet'!CO32</f>
        <v/>
      </c>
    </row>
    <row r="33" spans="1:6" ht="20.100000000000001" customHeight="1" x14ac:dyDescent="0.2">
      <c r="A33" s="184" t="str">
        <f>IF('Collection sheet'!Q33="","",'Collection sheet'!Q33)</f>
        <v/>
      </c>
      <c r="B33" s="184" t="str">
        <f>IF('Collection sheet'!O33="","",'Collection sheet'!O33)</f>
        <v/>
      </c>
      <c r="C33" s="187" t="str">
        <f>'Collection sheet'!CN33</f>
        <v/>
      </c>
      <c r="D33" s="186" t="str">
        <f>'Collection sheet'!CA33</f>
        <v/>
      </c>
      <c r="E33" s="188" t="str">
        <f>'Collection sheet'!CB33</f>
        <v/>
      </c>
      <c r="F33" s="185" t="str">
        <f>'Collection sheet'!CO33</f>
        <v/>
      </c>
    </row>
    <row r="34" spans="1:6" ht="20.100000000000001" customHeight="1" x14ac:dyDescent="0.2">
      <c r="A34" s="184" t="str">
        <f>IF('Collection sheet'!Q34="","",'Collection sheet'!Q34)</f>
        <v/>
      </c>
      <c r="B34" s="184" t="str">
        <f>IF('Collection sheet'!O34="","",'Collection sheet'!O34)</f>
        <v/>
      </c>
      <c r="C34" s="187" t="str">
        <f>'Collection sheet'!CN34</f>
        <v/>
      </c>
      <c r="D34" s="186" t="str">
        <f>'Collection sheet'!CA34</f>
        <v/>
      </c>
      <c r="E34" s="188" t="str">
        <f>'Collection sheet'!CB34</f>
        <v/>
      </c>
      <c r="F34" s="185" t="str">
        <f>'Collection sheet'!CO34</f>
        <v/>
      </c>
    </row>
    <row r="35" spans="1:6" ht="20.100000000000001" customHeight="1" x14ac:dyDescent="0.2">
      <c r="A35" s="184" t="str">
        <f>IF('Collection sheet'!Q35="","",'Collection sheet'!Q35)</f>
        <v/>
      </c>
      <c r="B35" s="184" t="str">
        <f>IF('Collection sheet'!O35="","",'Collection sheet'!O35)</f>
        <v/>
      </c>
      <c r="C35" s="187" t="str">
        <f>'Collection sheet'!CN35</f>
        <v/>
      </c>
      <c r="D35" s="186" t="str">
        <f>'Collection sheet'!CA35</f>
        <v/>
      </c>
      <c r="E35" s="188" t="str">
        <f>'Collection sheet'!CB35</f>
        <v/>
      </c>
      <c r="F35" s="185" t="str">
        <f>'Collection sheet'!CO35</f>
        <v/>
      </c>
    </row>
    <row r="36" spans="1:6" ht="20.100000000000001" customHeight="1" x14ac:dyDescent="0.2">
      <c r="A36" s="184" t="str">
        <f>IF('Collection sheet'!Q36="","",'Collection sheet'!Q36)</f>
        <v/>
      </c>
      <c r="B36" s="184" t="str">
        <f>IF('Collection sheet'!O36="","",'Collection sheet'!O36)</f>
        <v/>
      </c>
      <c r="C36" s="187" t="str">
        <f>'Collection sheet'!CN36</f>
        <v/>
      </c>
      <c r="D36" s="186" t="str">
        <f>'Collection sheet'!CA36</f>
        <v/>
      </c>
      <c r="E36" s="188" t="str">
        <f>'Collection sheet'!CB36</f>
        <v/>
      </c>
      <c r="F36" s="185" t="str">
        <f>'Collection sheet'!CO36</f>
        <v/>
      </c>
    </row>
    <row r="37" spans="1:6" ht="20.100000000000001" customHeight="1" x14ac:dyDescent="0.2">
      <c r="A37" s="184" t="str">
        <f>IF('Collection sheet'!Q37="","",'Collection sheet'!Q37)</f>
        <v/>
      </c>
      <c r="B37" s="184" t="str">
        <f>IF('Collection sheet'!O37="","",'Collection sheet'!O37)</f>
        <v/>
      </c>
      <c r="C37" s="187" t="str">
        <f>'Collection sheet'!CN37</f>
        <v/>
      </c>
      <c r="D37" s="186" t="str">
        <f>'Collection sheet'!CA37</f>
        <v/>
      </c>
      <c r="E37" s="188" t="str">
        <f>'Collection sheet'!CB37</f>
        <v/>
      </c>
      <c r="F37" s="185" t="str">
        <f>'Collection sheet'!CO37</f>
        <v/>
      </c>
    </row>
    <row r="38" spans="1:6" ht="20.100000000000001" customHeight="1" x14ac:dyDescent="0.2">
      <c r="A38" s="184" t="str">
        <f>IF('Collection sheet'!Q38="","",'Collection sheet'!Q38)</f>
        <v/>
      </c>
      <c r="B38" s="184" t="str">
        <f>IF('Collection sheet'!O38="","",'Collection sheet'!O38)</f>
        <v/>
      </c>
      <c r="C38" s="187" t="str">
        <f>'Collection sheet'!CN38</f>
        <v/>
      </c>
      <c r="D38" s="186" t="str">
        <f>'Collection sheet'!CA38</f>
        <v/>
      </c>
      <c r="E38" s="188" t="str">
        <f>'Collection sheet'!CB38</f>
        <v/>
      </c>
      <c r="F38" s="185" t="str">
        <f>'Collection sheet'!CO38</f>
        <v/>
      </c>
    </row>
    <row r="39" spans="1:6" ht="20.100000000000001" customHeight="1" x14ac:dyDescent="0.2">
      <c r="A39" s="184" t="str">
        <f>IF('Collection sheet'!Q39="","",'Collection sheet'!Q39)</f>
        <v/>
      </c>
      <c r="B39" s="184" t="str">
        <f>IF('Collection sheet'!O39="","",'Collection sheet'!O39)</f>
        <v/>
      </c>
      <c r="C39" s="187" t="str">
        <f>'Collection sheet'!CN39</f>
        <v/>
      </c>
      <c r="D39" s="186" t="str">
        <f>'Collection sheet'!CA39</f>
        <v/>
      </c>
      <c r="E39" s="188" t="str">
        <f>'Collection sheet'!CB39</f>
        <v/>
      </c>
      <c r="F39" s="185" t="str">
        <f>'Collection sheet'!CO39</f>
        <v/>
      </c>
    </row>
    <row r="40" spans="1:6" ht="20.100000000000001" customHeight="1" x14ac:dyDescent="0.2">
      <c r="A40" s="184" t="str">
        <f>IF('Collection sheet'!Q40="","",'Collection sheet'!Q40)</f>
        <v/>
      </c>
      <c r="B40" s="184" t="str">
        <f>IF('Collection sheet'!O40="","",'Collection sheet'!O40)</f>
        <v/>
      </c>
      <c r="C40" s="187" t="str">
        <f>'Collection sheet'!CN40</f>
        <v/>
      </c>
      <c r="D40" s="186" t="str">
        <f>'Collection sheet'!CA40</f>
        <v/>
      </c>
      <c r="E40" s="188" t="str">
        <f>'Collection sheet'!CB40</f>
        <v/>
      </c>
      <c r="F40" s="185" t="str">
        <f>'Collection sheet'!CO40</f>
        <v/>
      </c>
    </row>
    <row r="41" spans="1:6" ht="20.100000000000001" customHeight="1" x14ac:dyDescent="0.2">
      <c r="A41" s="184" t="str">
        <f>IF('Collection sheet'!Q41="","",'Collection sheet'!Q41)</f>
        <v/>
      </c>
      <c r="B41" s="184" t="str">
        <f>IF('Collection sheet'!O41="","",'Collection sheet'!O41)</f>
        <v/>
      </c>
      <c r="C41" s="187" t="str">
        <f>'Collection sheet'!CN41</f>
        <v/>
      </c>
      <c r="D41" s="186" t="str">
        <f>'Collection sheet'!CA41</f>
        <v/>
      </c>
      <c r="E41" s="188" t="str">
        <f>'Collection sheet'!CB41</f>
        <v/>
      </c>
      <c r="F41" s="185" t="str">
        <f>'Collection sheet'!CO41</f>
        <v/>
      </c>
    </row>
    <row r="42" spans="1:6" ht="20.100000000000001" customHeight="1" x14ac:dyDescent="0.2">
      <c r="A42" s="184" t="str">
        <f>IF('Collection sheet'!Q42="","",'Collection sheet'!Q42)</f>
        <v/>
      </c>
      <c r="B42" s="184" t="str">
        <f>IF('Collection sheet'!O42="","",'Collection sheet'!O42)</f>
        <v/>
      </c>
      <c r="C42" s="187" t="str">
        <f>'Collection sheet'!CN42</f>
        <v/>
      </c>
      <c r="D42" s="186" t="str">
        <f>'Collection sheet'!CA42</f>
        <v/>
      </c>
      <c r="E42" s="188" t="str">
        <f>'Collection sheet'!CB42</f>
        <v/>
      </c>
      <c r="F42" s="185" t="str">
        <f>'Collection sheet'!CO42</f>
        <v/>
      </c>
    </row>
    <row r="43" spans="1:6" ht="20.100000000000001" customHeight="1" x14ac:dyDescent="0.2">
      <c r="A43" s="184" t="str">
        <f>IF('Collection sheet'!Q43="","",'Collection sheet'!Q43)</f>
        <v/>
      </c>
      <c r="B43" s="184" t="str">
        <f>IF('Collection sheet'!O43="","",'Collection sheet'!O43)</f>
        <v/>
      </c>
      <c r="C43" s="187" t="str">
        <f>'Collection sheet'!CN43</f>
        <v/>
      </c>
      <c r="D43" s="186" t="str">
        <f>'Collection sheet'!CA43</f>
        <v/>
      </c>
      <c r="E43" s="188" t="str">
        <f>'Collection sheet'!CB43</f>
        <v/>
      </c>
      <c r="F43" s="185" t="str">
        <f>'Collection sheet'!CO43</f>
        <v/>
      </c>
    </row>
    <row r="44" spans="1:6" ht="20.100000000000001" customHeight="1" x14ac:dyDescent="0.2">
      <c r="A44" s="184" t="str">
        <f>IF('Collection sheet'!Q44="","",'Collection sheet'!Q44)</f>
        <v/>
      </c>
      <c r="B44" s="184" t="str">
        <f>IF('Collection sheet'!O44="","",'Collection sheet'!O44)</f>
        <v/>
      </c>
      <c r="C44" s="187" t="str">
        <f>'Collection sheet'!CN44</f>
        <v/>
      </c>
      <c r="D44" s="186" t="str">
        <f>'Collection sheet'!CA44</f>
        <v/>
      </c>
      <c r="E44" s="188" t="str">
        <f>'Collection sheet'!CB44</f>
        <v/>
      </c>
      <c r="F44" s="185" t="str">
        <f>'Collection sheet'!CO44</f>
        <v/>
      </c>
    </row>
    <row r="45" spans="1:6" ht="20.100000000000001" customHeight="1" x14ac:dyDescent="0.2">
      <c r="A45" s="184" t="str">
        <f>IF('Collection sheet'!Q45="","",'Collection sheet'!Q45)</f>
        <v/>
      </c>
      <c r="B45" s="184" t="str">
        <f>IF('Collection sheet'!O45="","",'Collection sheet'!O45)</f>
        <v/>
      </c>
      <c r="C45" s="187" t="str">
        <f>'Collection sheet'!CN45</f>
        <v/>
      </c>
      <c r="D45" s="186" t="str">
        <f>'Collection sheet'!CA45</f>
        <v/>
      </c>
      <c r="E45" s="188" t="str">
        <f>'Collection sheet'!CB45</f>
        <v/>
      </c>
      <c r="F45" s="185" t="str">
        <f>'Collection sheet'!CO45</f>
        <v/>
      </c>
    </row>
    <row r="46" spans="1:6" ht="20.100000000000001" customHeight="1" x14ac:dyDescent="0.2">
      <c r="A46" s="184" t="str">
        <f>IF('Collection sheet'!Q46="","",'Collection sheet'!Q46)</f>
        <v/>
      </c>
      <c r="B46" s="184" t="str">
        <f>IF('Collection sheet'!O46="","",'Collection sheet'!O46)</f>
        <v/>
      </c>
      <c r="C46" s="187" t="str">
        <f>'Collection sheet'!CN46</f>
        <v/>
      </c>
      <c r="D46" s="186" t="str">
        <f>'Collection sheet'!CA46</f>
        <v/>
      </c>
      <c r="E46" s="188" t="str">
        <f>'Collection sheet'!CB46</f>
        <v/>
      </c>
      <c r="F46" s="185" t="str">
        <f>'Collection sheet'!CO46</f>
        <v/>
      </c>
    </row>
    <row r="47" spans="1:6" ht="20.100000000000001" customHeight="1" x14ac:dyDescent="0.2">
      <c r="A47" s="184" t="str">
        <f>IF('Collection sheet'!Q47="","",'Collection sheet'!Q47)</f>
        <v/>
      </c>
      <c r="B47" s="184" t="str">
        <f>IF('Collection sheet'!O47="","",'Collection sheet'!O47)</f>
        <v/>
      </c>
      <c r="C47" s="187" t="str">
        <f>'Collection sheet'!CN47</f>
        <v/>
      </c>
      <c r="D47" s="186" t="str">
        <f>'Collection sheet'!CA47</f>
        <v/>
      </c>
      <c r="E47" s="188" t="str">
        <f>'Collection sheet'!CB47</f>
        <v/>
      </c>
      <c r="F47" s="185" t="str">
        <f>'Collection sheet'!CO47</f>
        <v/>
      </c>
    </row>
    <row r="48" spans="1:6" ht="20.100000000000001" customHeight="1" x14ac:dyDescent="0.2">
      <c r="A48" s="184" t="str">
        <f>IF('Collection sheet'!Q48="","",'Collection sheet'!Q48)</f>
        <v/>
      </c>
      <c r="B48" s="184" t="str">
        <f>IF('Collection sheet'!O48="","",'Collection sheet'!O48)</f>
        <v/>
      </c>
      <c r="C48" s="187" t="str">
        <f>'Collection sheet'!CN48</f>
        <v/>
      </c>
      <c r="D48" s="186" t="str">
        <f>'Collection sheet'!CA48</f>
        <v/>
      </c>
      <c r="E48" s="188" t="str">
        <f>'Collection sheet'!CB48</f>
        <v/>
      </c>
      <c r="F48" s="185" t="str">
        <f>'Collection sheet'!CO48</f>
        <v/>
      </c>
    </row>
    <row r="49" spans="1:6" ht="20.100000000000001" customHeight="1" x14ac:dyDescent="0.2">
      <c r="A49" s="184" t="str">
        <f>IF('Collection sheet'!Q49="","",'Collection sheet'!Q49)</f>
        <v/>
      </c>
      <c r="B49" s="184" t="str">
        <f>IF('Collection sheet'!O49="","",'Collection sheet'!O49)</f>
        <v/>
      </c>
      <c r="C49" s="187" t="str">
        <f>'Collection sheet'!CN49</f>
        <v/>
      </c>
      <c r="D49" s="186" t="str">
        <f>'Collection sheet'!CA49</f>
        <v/>
      </c>
      <c r="E49" s="188" t="str">
        <f>'Collection sheet'!CB49</f>
        <v/>
      </c>
      <c r="F49" s="185" t="str">
        <f>'Collection sheet'!CO49</f>
        <v/>
      </c>
    </row>
    <row r="50" spans="1:6" ht="20.100000000000001" customHeight="1" x14ac:dyDescent="0.2">
      <c r="A50" s="184" t="str">
        <f>IF('Collection sheet'!Q50="","",'Collection sheet'!Q50)</f>
        <v/>
      </c>
      <c r="B50" s="184" t="str">
        <f>IF('Collection sheet'!O50="","",'Collection sheet'!O50)</f>
        <v/>
      </c>
      <c r="C50" s="187" t="str">
        <f>'Collection sheet'!CN50</f>
        <v/>
      </c>
      <c r="D50" s="186" t="str">
        <f>'Collection sheet'!CA50</f>
        <v/>
      </c>
      <c r="E50" s="188" t="str">
        <f>'Collection sheet'!CB50</f>
        <v/>
      </c>
      <c r="F50" s="185" t="str">
        <f>'Collection sheet'!CO50</f>
        <v/>
      </c>
    </row>
    <row r="51" spans="1:6" ht="20.100000000000001" customHeight="1" x14ac:dyDescent="0.2">
      <c r="A51" s="184" t="str">
        <f>IF('Collection sheet'!Q51="","",'Collection sheet'!Q51)</f>
        <v/>
      </c>
      <c r="B51" s="184" t="str">
        <f>IF('Collection sheet'!O51="","",'Collection sheet'!O51)</f>
        <v/>
      </c>
      <c r="C51" s="187" t="str">
        <f>'Collection sheet'!CN51</f>
        <v/>
      </c>
      <c r="D51" s="186" t="str">
        <f>'Collection sheet'!CA51</f>
        <v/>
      </c>
      <c r="E51" s="188" t="str">
        <f>'Collection sheet'!CB51</f>
        <v/>
      </c>
      <c r="F51" s="185" t="str">
        <f>'Collection sheet'!CO51</f>
        <v/>
      </c>
    </row>
    <row r="52" spans="1:6" ht="20.100000000000001" customHeight="1" x14ac:dyDescent="0.2">
      <c r="A52" s="184" t="str">
        <f>IF('Collection sheet'!Q52="","",'Collection sheet'!Q52)</f>
        <v/>
      </c>
      <c r="B52" s="184" t="str">
        <f>IF('Collection sheet'!O52="","",'Collection sheet'!O52)</f>
        <v/>
      </c>
      <c r="C52" s="187" t="str">
        <f>'Collection sheet'!CN52</f>
        <v/>
      </c>
      <c r="D52" s="186" t="str">
        <f>'Collection sheet'!CA52</f>
        <v/>
      </c>
      <c r="E52" s="188" t="str">
        <f>'Collection sheet'!CB52</f>
        <v/>
      </c>
      <c r="F52" s="185" t="str">
        <f>'Collection sheet'!CO52</f>
        <v/>
      </c>
    </row>
    <row r="53" spans="1:6" ht="20.100000000000001" customHeight="1" x14ac:dyDescent="0.2">
      <c r="A53" s="184" t="str">
        <f>IF('Collection sheet'!Q53="","",'Collection sheet'!Q53)</f>
        <v/>
      </c>
      <c r="B53" s="184" t="str">
        <f>IF('Collection sheet'!O53="","",'Collection sheet'!O53)</f>
        <v/>
      </c>
      <c r="C53" s="187" t="str">
        <f>'Collection sheet'!CN53</f>
        <v/>
      </c>
      <c r="D53" s="186" t="str">
        <f>'Collection sheet'!CA53</f>
        <v/>
      </c>
      <c r="E53" s="188" t="str">
        <f>'Collection sheet'!CB53</f>
        <v/>
      </c>
      <c r="F53" s="185" t="str">
        <f>'Collection sheet'!CO53</f>
        <v/>
      </c>
    </row>
    <row r="54" spans="1:6" ht="20.100000000000001" customHeight="1" x14ac:dyDescent="0.2">
      <c r="A54" s="184" t="str">
        <f>IF('Collection sheet'!Q54="","",'Collection sheet'!Q54)</f>
        <v/>
      </c>
      <c r="B54" s="184" t="str">
        <f>IF('Collection sheet'!O54="","",'Collection sheet'!O54)</f>
        <v/>
      </c>
      <c r="C54" s="187" t="str">
        <f>'Collection sheet'!CN54</f>
        <v/>
      </c>
      <c r="D54" s="186" t="str">
        <f>'Collection sheet'!CA54</f>
        <v/>
      </c>
      <c r="E54" s="188" t="str">
        <f>'Collection sheet'!CB54</f>
        <v/>
      </c>
      <c r="F54" s="185" t="str">
        <f>'Collection sheet'!CO54</f>
        <v/>
      </c>
    </row>
    <row r="55" spans="1:6" ht="20.100000000000001" customHeight="1" x14ac:dyDescent="0.2">
      <c r="A55" s="184" t="str">
        <f>IF('Collection sheet'!Q55="","",'Collection sheet'!Q55)</f>
        <v/>
      </c>
      <c r="B55" s="184" t="str">
        <f>IF('Collection sheet'!O55="","",'Collection sheet'!O55)</f>
        <v/>
      </c>
      <c r="C55" s="187" t="str">
        <f>'Collection sheet'!CN55</f>
        <v/>
      </c>
      <c r="D55" s="186" t="str">
        <f>'Collection sheet'!CA55</f>
        <v/>
      </c>
      <c r="E55" s="188" t="str">
        <f>'Collection sheet'!CB55</f>
        <v/>
      </c>
      <c r="F55" s="185" t="str">
        <f>'Collection sheet'!CO55</f>
        <v/>
      </c>
    </row>
    <row r="56" spans="1:6" ht="20.100000000000001" customHeight="1" x14ac:dyDescent="0.2">
      <c r="A56" s="184" t="str">
        <f>IF('Collection sheet'!Q56="","",'Collection sheet'!Q56)</f>
        <v/>
      </c>
      <c r="B56" s="184" t="str">
        <f>IF('Collection sheet'!O56="","",'Collection sheet'!O56)</f>
        <v/>
      </c>
      <c r="C56" s="187" t="str">
        <f>'Collection sheet'!CN56</f>
        <v/>
      </c>
      <c r="D56" s="186" t="str">
        <f>'Collection sheet'!CA56</f>
        <v/>
      </c>
      <c r="E56" s="188" t="str">
        <f>'Collection sheet'!CB56</f>
        <v/>
      </c>
      <c r="F56" s="185" t="str">
        <f>'Collection sheet'!CO56</f>
        <v/>
      </c>
    </row>
    <row r="57" spans="1:6" ht="20.100000000000001" customHeight="1" x14ac:dyDescent="0.2">
      <c r="A57" s="184" t="str">
        <f>IF('Collection sheet'!Q57="","",'Collection sheet'!Q57)</f>
        <v/>
      </c>
      <c r="B57" s="184" t="str">
        <f>IF('Collection sheet'!O57="","",'Collection sheet'!O57)</f>
        <v/>
      </c>
      <c r="C57" s="187" t="str">
        <f>'Collection sheet'!CN57</f>
        <v/>
      </c>
      <c r="D57" s="186" t="str">
        <f>'Collection sheet'!CA57</f>
        <v/>
      </c>
      <c r="E57" s="188" t="str">
        <f>'Collection sheet'!CB57</f>
        <v/>
      </c>
      <c r="F57" s="185" t="str">
        <f>'Collection sheet'!CO57</f>
        <v/>
      </c>
    </row>
    <row r="58" spans="1:6" ht="20.100000000000001" customHeight="1" x14ac:dyDescent="0.2">
      <c r="A58" s="184" t="str">
        <f>IF('Collection sheet'!Q58="","",'Collection sheet'!Q58)</f>
        <v/>
      </c>
      <c r="B58" s="184" t="str">
        <f>IF('Collection sheet'!O58="","",'Collection sheet'!O58)</f>
        <v/>
      </c>
      <c r="C58" s="187" t="str">
        <f>'Collection sheet'!CN58</f>
        <v/>
      </c>
      <c r="D58" s="186" t="str">
        <f>'Collection sheet'!CA58</f>
        <v/>
      </c>
      <c r="E58" s="188" t="str">
        <f>'Collection sheet'!CB58</f>
        <v/>
      </c>
      <c r="F58" s="185" t="str">
        <f>'Collection sheet'!CO58</f>
        <v/>
      </c>
    </row>
    <row r="59" spans="1:6" ht="20.100000000000001" customHeight="1" x14ac:dyDescent="0.2">
      <c r="A59" s="184" t="str">
        <f>IF('Collection sheet'!Q59="","",'Collection sheet'!Q59)</f>
        <v/>
      </c>
      <c r="B59" s="184" t="str">
        <f>IF('Collection sheet'!O59="","",'Collection sheet'!O59)</f>
        <v/>
      </c>
      <c r="C59" s="187" t="str">
        <f>'Collection sheet'!CN59</f>
        <v/>
      </c>
      <c r="D59" s="186" t="str">
        <f>'Collection sheet'!CA59</f>
        <v/>
      </c>
      <c r="E59" s="188" t="str">
        <f>'Collection sheet'!CB59</f>
        <v/>
      </c>
      <c r="F59" s="185" t="str">
        <f>'Collection sheet'!CO59</f>
        <v/>
      </c>
    </row>
    <row r="60" spans="1:6" ht="20.100000000000001" customHeight="1" x14ac:dyDescent="0.2">
      <c r="A60" s="184" t="str">
        <f>IF('Collection sheet'!Q60="","",'Collection sheet'!Q60)</f>
        <v/>
      </c>
      <c r="B60" s="184" t="str">
        <f>IF('Collection sheet'!O60="","",'Collection sheet'!O60)</f>
        <v/>
      </c>
      <c r="C60" s="187" t="str">
        <f>'Collection sheet'!CN60</f>
        <v/>
      </c>
      <c r="D60" s="186" t="str">
        <f>'Collection sheet'!CA60</f>
        <v/>
      </c>
      <c r="E60" s="188" t="str">
        <f>'Collection sheet'!CB60</f>
        <v/>
      </c>
      <c r="F60" s="185" t="str">
        <f>'Collection sheet'!CO60</f>
        <v/>
      </c>
    </row>
    <row r="61" spans="1:6" ht="20.100000000000001" customHeight="1" x14ac:dyDescent="0.2">
      <c r="A61" s="184" t="str">
        <f>IF('Collection sheet'!Q61="","",'Collection sheet'!Q61)</f>
        <v/>
      </c>
      <c r="B61" s="184" t="str">
        <f>IF('Collection sheet'!O61="","",'Collection sheet'!O61)</f>
        <v/>
      </c>
      <c r="C61" s="187" t="str">
        <f>'Collection sheet'!CN61</f>
        <v/>
      </c>
      <c r="D61" s="186" t="str">
        <f>'Collection sheet'!CA61</f>
        <v/>
      </c>
      <c r="E61" s="188" t="str">
        <f>'Collection sheet'!CB61</f>
        <v/>
      </c>
      <c r="F61" s="185" t="str">
        <f>'Collection sheet'!CO61</f>
        <v/>
      </c>
    </row>
    <row r="62" spans="1:6" ht="20.100000000000001" customHeight="1" x14ac:dyDescent="0.2">
      <c r="A62" s="184" t="str">
        <f>IF('Collection sheet'!Q62="","",'Collection sheet'!Q62)</f>
        <v/>
      </c>
      <c r="B62" s="184" t="str">
        <f>IF('Collection sheet'!O62="","",'Collection sheet'!O62)</f>
        <v/>
      </c>
      <c r="C62" s="187" t="str">
        <f>'Collection sheet'!CN62</f>
        <v/>
      </c>
      <c r="D62" s="186" t="str">
        <f>'Collection sheet'!CA62</f>
        <v/>
      </c>
      <c r="E62" s="188" t="str">
        <f>'Collection sheet'!CB62</f>
        <v/>
      </c>
      <c r="F62" s="185" t="str">
        <f>'Collection sheet'!CO62</f>
        <v/>
      </c>
    </row>
    <row r="63" spans="1:6" ht="20.100000000000001" customHeight="1" x14ac:dyDescent="0.2">
      <c r="A63" s="184" t="str">
        <f>IF('Collection sheet'!Q63="","",'Collection sheet'!Q63)</f>
        <v/>
      </c>
      <c r="B63" s="184" t="str">
        <f>IF('Collection sheet'!O63="","",'Collection sheet'!O63)</f>
        <v/>
      </c>
      <c r="C63" s="187" t="str">
        <f>'Collection sheet'!CN63</f>
        <v/>
      </c>
      <c r="D63" s="186" t="str">
        <f>'Collection sheet'!CA63</f>
        <v/>
      </c>
      <c r="E63" s="188" t="str">
        <f>'Collection sheet'!CB63</f>
        <v/>
      </c>
      <c r="F63" s="185" t="str">
        <f>'Collection sheet'!CO63</f>
        <v/>
      </c>
    </row>
    <row r="64" spans="1:6" ht="20.100000000000001" customHeight="1" x14ac:dyDescent="0.2">
      <c r="A64" s="184" t="str">
        <f>IF('Collection sheet'!Q64="","",'Collection sheet'!Q64)</f>
        <v/>
      </c>
      <c r="B64" s="184" t="str">
        <f>IF('Collection sheet'!O64="","",'Collection sheet'!O64)</f>
        <v/>
      </c>
      <c r="C64" s="187" t="str">
        <f>'Collection sheet'!CN64</f>
        <v/>
      </c>
      <c r="D64" s="186" t="str">
        <f>'Collection sheet'!CA64</f>
        <v/>
      </c>
      <c r="E64" s="188" t="str">
        <f>'Collection sheet'!CB64</f>
        <v/>
      </c>
      <c r="F64" s="185" t="str">
        <f>'Collection sheet'!CO64</f>
        <v/>
      </c>
    </row>
    <row r="65" spans="1:6" ht="20.100000000000001" customHeight="1" x14ac:dyDescent="0.2">
      <c r="A65" s="184" t="str">
        <f>IF('Collection sheet'!Q65="","",'Collection sheet'!Q65)</f>
        <v/>
      </c>
      <c r="B65" s="184" t="str">
        <f>IF('Collection sheet'!O65="","",'Collection sheet'!O65)</f>
        <v/>
      </c>
      <c r="C65" s="187" t="str">
        <f>'Collection sheet'!CN65</f>
        <v/>
      </c>
      <c r="D65" s="186" t="str">
        <f>'Collection sheet'!CA65</f>
        <v/>
      </c>
      <c r="E65" s="188" t="str">
        <f>'Collection sheet'!CB65</f>
        <v/>
      </c>
      <c r="F65" s="185" t="str">
        <f>'Collection sheet'!CO65</f>
        <v/>
      </c>
    </row>
    <row r="66" spans="1:6" ht="20.100000000000001" customHeight="1" x14ac:dyDescent="0.2">
      <c r="A66" s="184" t="str">
        <f>IF('Collection sheet'!Q66="","",'Collection sheet'!Q66)</f>
        <v/>
      </c>
      <c r="B66" s="184" t="str">
        <f>IF('Collection sheet'!O66="","",'Collection sheet'!O66)</f>
        <v/>
      </c>
      <c r="C66" s="187" t="str">
        <f>'Collection sheet'!CN66</f>
        <v/>
      </c>
      <c r="D66" s="186" t="str">
        <f>'Collection sheet'!CA66</f>
        <v/>
      </c>
      <c r="E66" s="188" t="str">
        <f>'Collection sheet'!CB66</f>
        <v/>
      </c>
      <c r="F66" s="185" t="str">
        <f>'Collection sheet'!CO66</f>
        <v/>
      </c>
    </row>
    <row r="67" spans="1:6" ht="20.100000000000001" customHeight="1" x14ac:dyDescent="0.2">
      <c r="A67" s="184" t="str">
        <f>IF('Collection sheet'!Q67="","",'Collection sheet'!Q67)</f>
        <v/>
      </c>
      <c r="B67" s="184" t="str">
        <f>IF('Collection sheet'!O67="","",'Collection sheet'!O67)</f>
        <v/>
      </c>
      <c r="C67" s="187" t="str">
        <f>'Collection sheet'!CN67</f>
        <v/>
      </c>
      <c r="D67" s="186" t="str">
        <f>'Collection sheet'!CA67</f>
        <v/>
      </c>
      <c r="E67" s="188" t="str">
        <f>'Collection sheet'!CB67</f>
        <v/>
      </c>
      <c r="F67" s="185" t="str">
        <f>'Collection sheet'!CO67</f>
        <v/>
      </c>
    </row>
    <row r="68" spans="1:6" ht="20.100000000000001" customHeight="1" x14ac:dyDescent="0.2">
      <c r="A68" s="184" t="str">
        <f>IF('Collection sheet'!Q68="","",'Collection sheet'!Q68)</f>
        <v/>
      </c>
      <c r="B68" s="184" t="str">
        <f>IF('Collection sheet'!O68="","",'Collection sheet'!O68)</f>
        <v/>
      </c>
      <c r="C68" s="187" t="str">
        <f>'Collection sheet'!CN68</f>
        <v/>
      </c>
      <c r="D68" s="186" t="str">
        <f>'Collection sheet'!CA68</f>
        <v/>
      </c>
      <c r="E68" s="188" t="str">
        <f>'Collection sheet'!CB68</f>
        <v/>
      </c>
      <c r="F68" s="185" t="str">
        <f>'Collection sheet'!CO68</f>
        <v/>
      </c>
    </row>
    <row r="69" spans="1:6" ht="20.100000000000001" customHeight="1" x14ac:dyDescent="0.2">
      <c r="A69" s="184" t="str">
        <f>IF('Collection sheet'!Q69="","",'Collection sheet'!Q69)</f>
        <v/>
      </c>
      <c r="B69" s="184" t="str">
        <f>IF('Collection sheet'!O69="","",'Collection sheet'!O69)</f>
        <v/>
      </c>
      <c r="C69" s="187" t="str">
        <f>'Collection sheet'!CN69</f>
        <v/>
      </c>
      <c r="D69" s="186" t="str">
        <f>'Collection sheet'!CA69</f>
        <v/>
      </c>
      <c r="E69" s="188" t="str">
        <f>'Collection sheet'!CB69</f>
        <v/>
      </c>
      <c r="F69" s="185" t="str">
        <f>'Collection sheet'!CO69</f>
        <v/>
      </c>
    </row>
    <row r="70" spans="1:6" ht="20.100000000000001" customHeight="1" x14ac:dyDescent="0.2">
      <c r="A70" s="184" t="str">
        <f>IF('Collection sheet'!Q70="","",'Collection sheet'!Q70)</f>
        <v/>
      </c>
      <c r="B70" s="184" t="str">
        <f>IF('Collection sheet'!O70="","",'Collection sheet'!O70)</f>
        <v/>
      </c>
      <c r="C70" s="187" t="str">
        <f>'Collection sheet'!CN70</f>
        <v/>
      </c>
      <c r="D70" s="186" t="str">
        <f>'Collection sheet'!CA70</f>
        <v/>
      </c>
      <c r="E70" s="188" t="str">
        <f>'Collection sheet'!CB70</f>
        <v/>
      </c>
      <c r="F70" s="185" t="str">
        <f>'Collection sheet'!CO70</f>
        <v/>
      </c>
    </row>
    <row r="71" spans="1:6" ht="20.100000000000001" customHeight="1" x14ac:dyDescent="0.2">
      <c r="A71" s="184" t="str">
        <f>IF('Collection sheet'!Q71="","",'Collection sheet'!Q71)</f>
        <v/>
      </c>
      <c r="B71" s="184" t="str">
        <f>IF('Collection sheet'!O71="","",'Collection sheet'!O71)</f>
        <v/>
      </c>
      <c r="C71" s="187" t="str">
        <f>'Collection sheet'!CN71</f>
        <v/>
      </c>
      <c r="D71" s="186" t="str">
        <f>'Collection sheet'!CA71</f>
        <v/>
      </c>
      <c r="E71" s="188" t="str">
        <f>'Collection sheet'!CB71</f>
        <v/>
      </c>
      <c r="F71" s="185" t="str">
        <f>'Collection sheet'!CO71</f>
        <v/>
      </c>
    </row>
    <row r="72" spans="1:6" ht="20.100000000000001" customHeight="1" x14ac:dyDescent="0.2">
      <c r="A72" s="184" t="str">
        <f>IF('Collection sheet'!Q72="","",'Collection sheet'!Q72)</f>
        <v/>
      </c>
      <c r="B72" s="184" t="str">
        <f>IF('Collection sheet'!O72="","",'Collection sheet'!O72)</f>
        <v/>
      </c>
      <c r="C72" s="187" t="str">
        <f>'Collection sheet'!CN72</f>
        <v/>
      </c>
      <c r="D72" s="186" t="str">
        <f>'Collection sheet'!CA72</f>
        <v/>
      </c>
      <c r="E72" s="188" t="str">
        <f>'Collection sheet'!CB72</f>
        <v/>
      </c>
      <c r="F72" s="185" t="str">
        <f>'Collection sheet'!CO72</f>
        <v/>
      </c>
    </row>
    <row r="73" spans="1:6" ht="20.100000000000001" customHeight="1" x14ac:dyDescent="0.2">
      <c r="A73" s="184" t="str">
        <f>IF('Collection sheet'!Q73="","",'Collection sheet'!Q73)</f>
        <v/>
      </c>
      <c r="B73" s="184" t="str">
        <f>IF('Collection sheet'!O73="","",'Collection sheet'!O73)</f>
        <v/>
      </c>
      <c r="C73" s="187" t="str">
        <f>'Collection sheet'!CN73</f>
        <v/>
      </c>
      <c r="D73" s="186" t="str">
        <f>'Collection sheet'!CA73</f>
        <v/>
      </c>
      <c r="E73" s="188" t="str">
        <f>'Collection sheet'!CB73</f>
        <v/>
      </c>
      <c r="F73" s="185" t="str">
        <f>'Collection sheet'!CO73</f>
        <v/>
      </c>
    </row>
    <row r="74" spans="1:6" ht="20.100000000000001" customHeight="1" x14ac:dyDescent="0.2">
      <c r="A74" s="184" t="str">
        <f>IF('Collection sheet'!Q74="","",'Collection sheet'!Q74)</f>
        <v/>
      </c>
      <c r="B74" s="184" t="str">
        <f>IF('Collection sheet'!O74="","",'Collection sheet'!O74)</f>
        <v/>
      </c>
      <c r="C74" s="187" t="str">
        <f>'Collection sheet'!CN74</f>
        <v/>
      </c>
      <c r="D74" s="186" t="str">
        <f>'Collection sheet'!CA74</f>
        <v/>
      </c>
      <c r="E74" s="188" t="str">
        <f>'Collection sheet'!CB74</f>
        <v/>
      </c>
      <c r="F74" s="185" t="str">
        <f>'Collection sheet'!CO74</f>
        <v/>
      </c>
    </row>
    <row r="75" spans="1:6" ht="20.100000000000001" customHeight="1" x14ac:dyDescent="0.2">
      <c r="A75" s="184" t="str">
        <f>IF('Collection sheet'!Q75="","",'Collection sheet'!Q75)</f>
        <v/>
      </c>
      <c r="B75" s="184" t="str">
        <f>IF('Collection sheet'!O75="","",'Collection sheet'!O75)</f>
        <v/>
      </c>
      <c r="C75" s="187" t="str">
        <f>'Collection sheet'!CN75</f>
        <v/>
      </c>
      <c r="D75" s="186" t="str">
        <f>'Collection sheet'!CA75</f>
        <v/>
      </c>
      <c r="E75" s="188" t="str">
        <f>'Collection sheet'!CB75</f>
        <v/>
      </c>
      <c r="F75" s="185" t="str">
        <f>'Collection sheet'!CO75</f>
        <v/>
      </c>
    </row>
    <row r="76" spans="1:6" ht="20.100000000000001" customHeight="1" x14ac:dyDescent="0.2">
      <c r="A76" s="184" t="str">
        <f>IF('Collection sheet'!Q76="","",'Collection sheet'!Q76)</f>
        <v/>
      </c>
      <c r="B76" s="184" t="str">
        <f>IF('Collection sheet'!O76="","",'Collection sheet'!O76)</f>
        <v/>
      </c>
      <c r="C76" s="187" t="str">
        <f>'Collection sheet'!CN76</f>
        <v/>
      </c>
      <c r="D76" s="186" t="str">
        <f>'Collection sheet'!CA76</f>
        <v/>
      </c>
      <c r="E76" s="188" t="str">
        <f>'Collection sheet'!CB76</f>
        <v/>
      </c>
      <c r="F76" s="185" t="str">
        <f>'Collection sheet'!CO76</f>
        <v/>
      </c>
    </row>
    <row r="77" spans="1:6" ht="20.100000000000001" customHeight="1" x14ac:dyDescent="0.2">
      <c r="A77" s="184" t="str">
        <f>IF('Collection sheet'!Q77="","",'Collection sheet'!Q77)</f>
        <v/>
      </c>
      <c r="B77" s="184" t="str">
        <f>IF('Collection sheet'!O77="","",'Collection sheet'!O77)</f>
        <v/>
      </c>
      <c r="C77" s="187" t="str">
        <f>'Collection sheet'!CN77</f>
        <v/>
      </c>
      <c r="D77" s="186" t="str">
        <f>'Collection sheet'!CA77</f>
        <v/>
      </c>
      <c r="E77" s="188" t="str">
        <f>'Collection sheet'!CB77</f>
        <v/>
      </c>
      <c r="F77" s="185" t="str">
        <f>'Collection sheet'!CO77</f>
        <v/>
      </c>
    </row>
    <row r="78" spans="1:6" ht="20.100000000000001" customHeight="1" x14ac:dyDescent="0.2">
      <c r="A78" s="184" t="str">
        <f>IF('Collection sheet'!Q78="","",'Collection sheet'!Q78)</f>
        <v/>
      </c>
      <c r="B78" s="184" t="str">
        <f>IF('Collection sheet'!O78="","",'Collection sheet'!O78)</f>
        <v/>
      </c>
      <c r="C78" s="187" t="str">
        <f>'Collection sheet'!CN78</f>
        <v/>
      </c>
      <c r="D78" s="186" t="str">
        <f>'Collection sheet'!CA78</f>
        <v/>
      </c>
      <c r="E78" s="188" t="str">
        <f>'Collection sheet'!CB78</f>
        <v/>
      </c>
      <c r="F78" s="185" t="str">
        <f>'Collection sheet'!CO78</f>
        <v/>
      </c>
    </row>
    <row r="79" spans="1:6" ht="20.100000000000001" customHeight="1" x14ac:dyDescent="0.2">
      <c r="A79" s="184" t="str">
        <f>IF('Collection sheet'!Q79="","",'Collection sheet'!Q79)</f>
        <v/>
      </c>
      <c r="B79" s="184" t="str">
        <f>IF('Collection sheet'!O79="","",'Collection sheet'!O79)</f>
        <v/>
      </c>
      <c r="C79" s="187" t="str">
        <f>'Collection sheet'!CN79</f>
        <v/>
      </c>
      <c r="D79" s="186" t="str">
        <f>'Collection sheet'!CA79</f>
        <v/>
      </c>
      <c r="E79" s="188" t="str">
        <f>'Collection sheet'!CB79</f>
        <v/>
      </c>
      <c r="F79" s="185" t="str">
        <f>'Collection sheet'!CO79</f>
        <v/>
      </c>
    </row>
    <row r="80" spans="1:6" ht="20.100000000000001" customHeight="1" x14ac:dyDescent="0.2">
      <c r="A80" s="184" t="str">
        <f>IF('Collection sheet'!Q80="","",'Collection sheet'!Q80)</f>
        <v/>
      </c>
      <c r="B80" s="184" t="str">
        <f>IF('Collection sheet'!O80="","",'Collection sheet'!O80)</f>
        <v/>
      </c>
      <c r="C80" s="187" t="str">
        <f>'Collection sheet'!CN80</f>
        <v/>
      </c>
      <c r="D80" s="186" t="str">
        <f>'Collection sheet'!CA80</f>
        <v/>
      </c>
      <c r="E80" s="188" t="str">
        <f>'Collection sheet'!CB80</f>
        <v/>
      </c>
      <c r="F80" s="185" t="str">
        <f>'Collection sheet'!CO80</f>
        <v/>
      </c>
    </row>
    <row r="81" spans="1:6" ht="20.100000000000001" customHeight="1" x14ac:dyDescent="0.2">
      <c r="A81" s="184" t="str">
        <f>IF('Collection sheet'!Q81="","",'Collection sheet'!Q81)</f>
        <v/>
      </c>
      <c r="B81" s="184" t="str">
        <f>IF('Collection sheet'!O81="","",'Collection sheet'!O81)</f>
        <v/>
      </c>
      <c r="C81" s="187" t="str">
        <f>'Collection sheet'!CN81</f>
        <v/>
      </c>
      <c r="D81" s="186" t="str">
        <f>'Collection sheet'!CA81</f>
        <v/>
      </c>
      <c r="E81" s="188" t="str">
        <f>'Collection sheet'!CB81</f>
        <v/>
      </c>
      <c r="F81" s="185" t="str">
        <f>'Collection sheet'!CO81</f>
        <v/>
      </c>
    </row>
    <row r="82" spans="1:6" ht="20.100000000000001" customHeight="1" x14ac:dyDescent="0.2">
      <c r="A82" s="184" t="str">
        <f>IF('Collection sheet'!Q82="","",'Collection sheet'!Q82)</f>
        <v/>
      </c>
      <c r="B82" s="184" t="str">
        <f>IF('Collection sheet'!O82="","",'Collection sheet'!O82)</f>
        <v/>
      </c>
      <c r="C82" s="187" t="str">
        <f>'Collection sheet'!CN82</f>
        <v/>
      </c>
      <c r="D82" s="186" t="str">
        <f>'Collection sheet'!CA82</f>
        <v/>
      </c>
      <c r="E82" s="188" t="str">
        <f>'Collection sheet'!CB82</f>
        <v/>
      </c>
      <c r="F82" s="185" t="str">
        <f>'Collection sheet'!CO82</f>
        <v/>
      </c>
    </row>
    <row r="83" spans="1:6" ht="20.100000000000001" customHeight="1" x14ac:dyDescent="0.2">
      <c r="A83" s="184" t="str">
        <f>IF('Collection sheet'!Q83="","",'Collection sheet'!Q83)</f>
        <v/>
      </c>
      <c r="B83" s="184" t="str">
        <f>IF('Collection sheet'!O83="","",'Collection sheet'!O83)</f>
        <v/>
      </c>
      <c r="C83" s="187" t="str">
        <f>'Collection sheet'!CN83</f>
        <v/>
      </c>
      <c r="D83" s="186" t="str">
        <f>'Collection sheet'!CA83</f>
        <v/>
      </c>
      <c r="E83" s="188" t="str">
        <f>'Collection sheet'!CB83</f>
        <v/>
      </c>
      <c r="F83" s="185" t="str">
        <f>'Collection sheet'!CO83</f>
        <v/>
      </c>
    </row>
    <row r="84" spans="1:6" ht="20.100000000000001" customHeight="1" x14ac:dyDescent="0.2">
      <c r="A84" s="184" t="str">
        <f>IF('Collection sheet'!Q84="","",'Collection sheet'!Q84)</f>
        <v/>
      </c>
      <c r="B84" s="184" t="str">
        <f>IF('Collection sheet'!O84="","",'Collection sheet'!O84)</f>
        <v/>
      </c>
      <c r="C84" s="187" t="str">
        <f>'Collection sheet'!CN84</f>
        <v/>
      </c>
      <c r="D84" s="186" t="str">
        <f>'Collection sheet'!CA84</f>
        <v/>
      </c>
      <c r="E84" s="188" t="str">
        <f>'Collection sheet'!CB84</f>
        <v/>
      </c>
      <c r="F84" s="185" t="str">
        <f>'Collection sheet'!CO84</f>
        <v/>
      </c>
    </row>
    <row r="85" spans="1:6" ht="20.100000000000001" customHeight="1" x14ac:dyDescent="0.2">
      <c r="A85" s="184" t="str">
        <f>IF('Collection sheet'!Q85="","",'Collection sheet'!Q85)</f>
        <v/>
      </c>
      <c r="B85" s="184" t="str">
        <f>IF('Collection sheet'!O85="","",'Collection sheet'!O85)</f>
        <v/>
      </c>
      <c r="C85" s="187" t="str">
        <f>'Collection sheet'!CN85</f>
        <v/>
      </c>
      <c r="D85" s="186" t="str">
        <f>'Collection sheet'!CA85</f>
        <v/>
      </c>
      <c r="E85" s="188" t="str">
        <f>'Collection sheet'!CB85</f>
        <v/>
      </c>
      <c r="F85" s="185" t="str">
        <f>'Collection sheet'!CO85</f>
        <v/>
      </c>
    </row>
    <row r="86" spans="1:6" ht="20.100000000000001" customHeight="1" x14ac:dyDescent="0.2">
      <c r="A86" s="184" t="str">
        <f>IF('Collection sheet'!Q86="","",'Collection sheet'!Q86)</f>
        <v/>
      </c>
      <c r="B86" s="184" t="str">
        <f>IF('Collection sheet'!O86="","",'Collection sheet'!O86)</f>
        <v/>
      </c>
      <c r="C86" s="187" t="str">
        <f>'Collection sheet'!CN86</f>
        <v/>
      </c>
      <c r="D86" s="186" t="str">
        <f>'Collection sheet'!CA86</f>
        <v/>
      </c>
      <c r="E86" s="188" t="str">
        <f>'Collection sheet'!CB86</f>
        <v/>
      </c>
      <c r="F86" s="185" t="str">
        <f>'Collection sheet'!CO86</f>
        <v/>
      </c>
    </row>
    <row r="87" spans="1:6" ht="20.100000000000001" customHeight="1" x14ac:dyDescent="0.2">
      <c r="A87" s="184" t="str">
        <f>IF('Collection sheet'!Q87="","",'Collection sheet'!Q87)</f>
        <v/>
      </c>
      <c r="B87" s="184" t="str">
        <f>IF('Collection sheet'!O87="","",'Collection sheet'!O87)</f>
        <v/>
      </c>
      <c r="C87" s="187" t="str">
        <f>'Collection sheet'!CN87</f>
        <v/>
      </c>
      <c r="D87" s="186" t="str">
        <f>'Collection sheet'!CA87</f>
        <v/>
      </c>
      <c r="E87" s="188" t="str">
        <f>'Collection sheet'!CB87</f>
        <v/>
      </c>
      <c r="F87" s="185" t="str">
        <f>'Collection sheet'!CO87</f>
        <v/>
      </c>
    </row>
    <row r="88" spans="1:6" ht="20.100000000000001" customHeight="1" x14ac:dyDescent="0.2">
      <c r="A88" s="184" t="str">
        <f>IF('Collection sheet'!Q88="","",'Collection sheet'!Q88)</f>
        <v/>
      </c>
      <c r="B88" s="184" t="str">
        <f>IF('Collection sheet'!O88="","",'Collection sheet'!O88)</f>
        <v/>
      </c>
      <c r="C88" s="187" t="str">
        <f>'Collection sheet'!CN88</f>
        <v/>
      </c>
      <c r="D88" s="186" t="str">
        <f>'Collection sheet'!CA88</f>
        <v/>
      </c>
      <c r="E88" s="188" t="str">
        <f>'Collection sheet'!CB88</f>
        <v/>
      </c>
      <c r="F88" s="185" t="str">
        <f>'Collection sheet'!CO88</f>
        <v/>
      </c>
    </row>
    <row r="89" spans="1:6" ht="20.100000000000001" customHeight="1" x14ac:dyDescent="0.2">
      <c r="A89" s="184" t="str">
        <f>IF('Collection sheet'!Q89="","",'Collection sheet'!Q89)</f>
        <v/>
      </c>
      <c r="B89" s="184" t="str">
        <f>IF('Collection sheet'!O89="","",'Collection sheet'!O89)</f>
        <v/>
      </c>
      <c r="C89" s="187" t="str">
        <f>'Collection sheet'!CN89</f>
        <v/>
      </c>
      <c r="D89" s="186" t="str">
        <f>'Collection sheet'!CA89</f>
        <v/>
      </c>
      <c r="E89" s="188" t="str">
        <f>'Collection sheet'!CB89</f>
        <v/>
      </c>
      <c r="F89" s="185" t="str">
        <f>'Collection sheet'!CO89</f>
        <v/>
      </c>
    </row>
    <row r="90" spans="1:6" ht="20.100000000000001" customHeight="1" x14ac:dyDescent="0.2">
      <c r="A90" s="184" t="str">
        <f>IF('Collection sheet'!Q90="","",'Collection sheet'!Q90)</f>
        <v/>
      </c>
      <c r="B90" s="184" t="str">
        <f>IF('Collection sheet'!O90="","",'Collection sheet'!O90)</f>
        <v/>
      </c>
      <c r="C90" s="187" t="str">
        <f>'Collection sheet'!CN90</f>
        <v/>
      </c>
      <c r="D90" s="186" t="str">
        <f>'Collection sheet'!CA90</f>
        <v/>
      </c>
      <c r="E90" s="188" t="str">
        <f>'Collection sheet'!CB90</f>
        <v/>
      </c>
      <c r="F90" s="185" t="str">
        <f>'Collection sheet'!CO90</f>
        <v/>
      </c>
    </row>
    <row r="91" spans="1:6" ht="20.100000000000001" customHeight="1" x14ac:dyDescent="0.2">
      <c r="A91" s="184" t="str">
        <f>IF('Collection sheet'!Q91="","",'Collection sheet'!Q91)</f>
        <v/>
      </c>
      <c r="B91" s="184" t="str">
        <f>IF('Collection sheet'!O91="","",'Collection sheet'!O91)</f>
        <v/>
      </c>
      <c r="C91" s="187" t="str">
        <f>'Collection sheet'!CN91</f>
        <v/>
      </c>
      <c r="D91" s="186" t="str">
        <f>'Collection sheet'!CA91</f>
        <v/>
      </c>
      <c r="E91" s="188" t="str">
        <f>'Collection sheet'!CB91</f>
        <v/>
      </c>
      <c r="F91" s="185" t="str">
        <f>'Collection sheet'!CO91</f>
        <v/>
      </c>
    </row>
    <row r="92" spans="1:6" ht="20.100000000000001" customHeight="1" x14ac:dyDescent="0.2">
      <c r="A92" s="184" t="str">
        <f>IF('Collection sheet'!Q92="","",'Collection sheet'!Q92)</f>
        <v/>
      </c>
      <c r="B92" s="184" t="str">
        <f>IF('Collection sheet'!O92="","",'Collection sheet'!O92)</f>
        <v/>
      </c>
      <c r="C92" s="187" t="str">
        <f>'Collection sheet'!CN92</f>
        <v/>
      </c>
      <c r="D92" s="186" t="str">
        <f>'Collection sheet'!CA92</f>
        <v/>
      </c>
      <c r="E92" s="188" t="str">
        <f>'Collection sheet'!CB92</f>
        <v/>
      </c>
      <c r="F92" s="185" t="str">
        <f>'Collection sheet'!CO92</f>
        <v/>
      </c>
    </row>
    <row r="93" spans="1:6" ht="20.100000000000001" customHeight="1" x14ac:dyDescent="0.2">
      <c r="A93" s="184" t="str">
        <f>IF('Collection sheet'!Q93="","",'Collection sheet'!Q93)</f>
        <v/>
      </c>
      <c r="B93" s="184" t="str">
        <f>IF('Collection sheet'!O93="","",'Collection sheet'!O93)</f>
        <v/>
      </c>
      <c r="C93" s="187" t="str">
        <f>'Collection sheet'!CN93</f>
        <v/>
      </c>
      <c r="D93" s="186" t="str">
        <f>'Collection sheet'!CA93</f>
        <v/>
      </c>
      <c r="E93" s="188" t="str">
        <f>'Collection sheet'!CB93</f>
        <v/>
      </c>
      <c r="F93" s="185" t="str">
        <f>'Collection sheet'!CO93</f>
        <v/>
      </c>
    </row>
    <row r="94" spans="1:6" ht="20.100000000000001" customHeight="1" x14ac:dyDescent="0.2">
      <c r="A94" s="184" t="str">
        <f>IF('Collection sheet'!Q94="","",'Collection sheet'!Q94)</f>
        <v/>
      </c>
      <c r="B94" s="184" t="str">
        <f>IF('Collection sheet'!O94="","",'Collection sheet'!O94)</f>
        <v/>
      </c>
      <c r="C94" s="187" t="str">
        <f>'Collection sheet'!CN94</f>
        <v/>
      </c>
      <c r="D94" s="186" t="str">
        <f>'Collection sheet'!CA94</f>
        <v/>
      </c>
      <c r="E94" s="188" t="str">
        <f>'Collection sheet'!CB94</f>
        <v/>
      </c>
      <c r="F94" s="185" t="str">
        <f>'Collection sheet'!CO94</f>
        <v/>
      </c>
    </row>
    <row r="95" spans="1:6" ht="20.100000000000001" customHeight="1" x14ac:dyDescent="0.2">
      <c r="A95" s="184" t="str">
        <f>IF('Collection sheet'!Q95="","",'Collection sheet'!Q95)</f>
        <v/>
      </c>
      <c r="B95" s="184" t="str">
        <f>IF('Collection sheet'!O95="","",'Collection sheet'!O95)</f>
        <v/>
      </c>
      <c r="C95" s="187" t="str">
        <f>'Collection sheet'!CN95</f>
        <v/>
      </c>
      <c r="D95" s="186" t="str">
        <f>'Collection sheet'!CA95</f>
        <v/>
      </c>
      <c r="E95" s="188" t="str">
        <f>'Collection sheet'!CB95</f>
        <v/>
      </c>
      <c r="F95" s="185" t="str">
        <f>'Collection sheet'!CO95</f>
        <v/>
      </c>
    </row>
    <row r="96" spans="1:6" ht="20.100000000000001" customHeight="1" x14ac:dyDescent="0.2">
      <c r="A96" s="184" t="str">
        <f>IF('Collection sheet'!Q96="","",'Collection sheet'!Q96)</f>
        <v/>
      </c>
      <c r="B96" s="184" t="str">
        <f>IF('Collection sheet'!O96="","",'Collection sheet'!O96)</f>
        <v/>
      </c>
      <c r="C96" s="187" t="str">
        <f>'Collection sheet'!CN96</f>
        <v/>
      </c>
      <c r="D96" s="186" t="str">
        <f>'Collection sheet'!CA96</f>
        <v/>
      </c>
      <c r="E96" s="188" t="str">
        <f>'Collection sheet'!CB96</f>
        <v/>
      </c>
      <c r="F96" s="185" t="str">
        <f>'Collection sheet'!CO96</f>
        <v/>
      </c>
    </row>
    <row r="97" spans="1:6" ht="20.100000000000001" customHeight="1" x14ac:dyDescent="0.2">
      <c r="A97" s="184" t="str">
        <f>IF('Collection sheet'!Q97="","",'Collection sheet'!Q97)</f>
        <v/>
      </c>
      <c r="B97" s="184" t="str">
        <f>IF('Collection sheet'!O97="","",'Collection sheet'!O97)</f>
        <v/>
      </c>
      <c r="C97" s="187" t="str">
        <f>'Collection sheet'!CN97</f>
        <v/>
      </c>
      <c r="D97" s="186" t="str">
        <f>'Collection sheet'!CA97</f>
        <v/>
      </c>
      <c r="E97" s="188" t="str">
        <f>'Collection sheet'!CB97</f>
        <v/>
      </c>
      <c r="F97" s="185" t="str">
        <f>'Collection sheet'!CO97</f>
        <v/>
      </c>
    </row>
    <row r="98" spans="1:6" ht="20.100000000000001" customHeight="1" x14ac:dyDescent="0.2">
      <c r="A98" s="184" t="str">
        <f>IF('Collection sheet'!Q98="","",'Collection sheet'!Q98)</f>
        <v/>
      </c>
      <c r="B98" s="184" t="str">
        <f>IF('Collection sheet'!O98="","",'Collection sheet'!O98)</f>
        <v/>
      </c>
      <c r="C98" s="187" t="str">
        <f>'Collection sheet'!CN98</f>
        <v/>
      </c>
      <c r="D98" s="186" t="str">
        <f>'Collection sheet'!CA98</f>
        <v/>
      </c>
      <c r="E98" s="188" t="str">
        <f>'Collection sheet'!CB98</f>
        <v/>
      </c>
      <c r="F98" s="185" t="str">
        <f>'Collection sheet'!CO98</f>
        <v/>
      </c>
    </row>
    <row r="99" spans="1:6" ht="20.100000000000001" customHeight="1" x14ac:dyDescent="0.2">
      <c r="A99" s="184" t="str">
        <f>IF('Collection sheet'!Q99="","",'Collection sheet'!Q99)</f>
        <v/>
      </c>
      <c r="B99" s="184" t="str">
        <f>IF('Collection sheet'!O99="","",'Collection sheet'!O99)</f>
        <v/>
      </c>
      <c r="C99" s="187" t="str">
        <f>'Collection sheet'!CN99</f>
        <v/>
      </c>
      <c r="D99" s="186" t="str">
        <f>'Collection sheet'!CA99</f>
        <v/>
      </c>
      <c r="E99" s="188" t="str">
        <f>'Collection sheet'!CB99</f>
        <v/>
      </c>
      <c r="F99" s="185" t="str">
        <f>'Collection sheet'!CO99</f>
        <v/>
      </c>
    </row>
    <row r="100" spans="1:6" ht="20.100000000000001" customHeight="1" x14ac:dyDescent="0.2">
      <c r="A100" s="184" t="str">
        <f>IF('Collection sheet'!Q100="","",'Collection sheet'!Q100)</f>
        <v/>
      </c>
      <c r="B100" s="184" t="str">
        <f>IF('Collection sheet'!O100="","",'Collection sheet'!O100)</f>
        <v/>
      </c>
      <c r="C100" s="187" t="str">
        <f>'Collection sheet'!CN100</f>
        <v/>
      </c>
      <c r="D100" s="186" t="str">
        <f>'Collection sheet'!CA100</f>
        <v/>
      </c>
      <c r="E100" s="188" t="str">
        <f>'Collection sheet'!CB100</f>
        <v/>
      </c>
      <c r="F100" s="185" t="str">
        <f>'Collection sheet'!CO100</f>
        <v/>
      </c>
    </row>
  </sheetData>
  <autoFilter ref="A1:F1" xr:uid="{7321A8C8-093B-475F-BE34-0AEA25AF704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18</vt:i4>
      </vt:variant>
      <vt:variant>
        <vt:lpstr>Benoemde bereiken</vt:lpstr>
      </vt:variant>
      <vt:variant>
        <vt:i4>14</vt:i4>
      </vt:variant>
    </vt:vector>
  </HeadingPairs>
  <TitlesOfParts>
    <vt:vector size="32" baseType="lpstr">
      <vt:lpstr>LOD &amp; Field blanks</vt:lpstr>
      <vt:lpstr>Versie</vt:lpstr>
      <vt:lpstr>Collection sheet</vt:lpstr>
      <vt:lpstr>SEG list</vt:lpstr>
      <vt:lpstr>formula description</vt:lpstr>
      <vt:lpstr>Dust input for BWStat</vt:lpstr>
      <vt:lpstr>Quartz input for BWStat</vt:lpstr>
      <vt:lpstr>Cristobalite input for BWStat</vt:lpstr>
      <vt:lpstr>Tridymite input for BWStat</vt:lpstr>
      <vt:lpstr>Analytical technique</vt:lpstr>
      <vt:lpstr>RPE</vt:lpstr>
      <vt:lpstr>Sample collection material</vt:lpstr>
      <vt:lpstr>Samplers</vt:lpstr>
      <vt:lpstr>Countries</vt:lpstr>
      <vt:lpstr>NEPSI sectors</vt:lpstr>
      <vt:lpstr>Shifts</vt:lpstr>
      <vt:lpstr>Type of measurements</vt:lpstr>
      <vt:lpstr>YesNo</vt:lpstr>
      <vt:lpstr>'formula description'!Afdrukbereik</vt:lpstr>
      <vt:lpstr>analysis</vt:lpstr>
      <vt:lpstr>country</vt:lpstr>
      <vt:lpstr>Données</vt:lpstr>
      <vt:lpstr>filters</vt:lpstr>
      <vt:lpstr>material</vt:lpstr>
      <vt:lpstr>measurements</vt:lpstr>
      <vt:lpstr>periode</vt:lpstr>
      <vt:lpstr>RPE</vt:lpstr>
      <vt:lpstr>samplers</vt:lpstr>
      <vt:lpstr>sector</vt:lpstr>
      <vt:lpstr>SEGs</vt:lpstr>
      <vt:lpstr>shifts</vt:lpstr>
      <vt:lpstr>yesno</vt:lpstr>
    </vt:vector>
  </TitlesOfParts>
  <Company>CNAM-IHIE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Remko Houba</dc:creator>
  <cp:lastModifiedBy>remko</cp:lastModifiedBy>
  <cp:lastPrinted>2006-10-11T19:57:04Z</cp:lastPrinted>
  <dcterms:created xsi:type="dcterms:W3CDTF">2002-03-04T13:28:44Z</dcterms:created>
  <dcterms:modified xsi:type="dcterms:W3CDTF">2021-06-17T14:03:23Z</dcterms:modified>
</cp:coreProperties>
</file>